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stnova\Nyheter, Media &amp; Pressmeddelanden\Soliditet 2018\"/>
    </mc:Choice>
  </mc:AlternateContent>
  <xr:revisionPtr revIDLastSave="0" documentId="13_ncr:1_{79115F1E-FA5E-43CA-B52F-C6D60A5AEFD3}" xr6:coauthVersionLast="43" xr6:coauthVersionMax="43" xr10:uidLastSave="{00000000-0000-0000-0000-000000000000}"/>
  <bookViews>
    <workbookView xWindow="-108" yWindow="-108" windowWidth="23256" windowHeight="12576" xr2:uid="{E248635C-4F67-482F-9F08-ED9E17E25D5F}"/>
  </bookViews>
  <sheets>
    <sheet name="2018" sheetId="1" r:id="rId1"/>
    <sheet name="ex Värmland" sheetId="3" r:id="rId2"/>
    <sheet name="Hist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3" i="3" l="1"/>
  <c r="B12" i="3"/>
  <c r="B11" i="3"/>
  <c r="B9" i="3"/>
  <c r="B8" i="3"/>
  <c r="B7" i="3"/>
  <c r="B6" i="3"/>
  <c r="B5" i="3"/>
  <c r="C96" i="1" l="1"/>
  <c r="C95" i="1"/>
  <c r="C94" i="1"/>
  <c r="C93" i="1"/>
  <c r="C92" i="1"/>
  <c r="C91" i="1"/>
  <c r="C90" i="1"/>
  <c r="C89" i="1"/>
  <c r="C88" i="1"/>
  <c r="C87" i="1"/>
  <c r="C86" i="1"/>
  <c r="C85" i="1"/>
  <c r="C84" i="1"/>
  <c r="D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C56" i="1"/>
  <c r="C55" i="1"/>
  <c r="C54" i="1"/>
  <c r="C53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H34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C7" i="1"/>
  <c r="A7" i="1"/>
  <c r="C6" i="1"/>
  <c r="C83" i="1" l="1"/>
</calcChain>
</file>

<file path=xl/sharedStrings.xml><?xml version="1.0" encoding="utf-8"?>
<sst xmlns="http://schemas.openxmlformats.org/spreadsheetml/2006/main" count="162" uniqueCount="129">
  <si>
    <t>Soliditeten i svenska banker per 2018-12-31</t>
  </si>
  <si>
    <t>Mkr</t>
  </si>
  <si>
    <t>Obeskattade</t>
  </si>
  <si>
    <t>Balans-</t>
  </si>
  <si>
    <t>Bank</t>
  </si>
  <si>
    <t>Soliditet</t>
  </si>
  <si>
    <t>Eget kapital</t>
  </si>
  <si>
    <t>reserver</t>
  </si>
  <si>
    <t>omslutning</t>
  </si>
  <si>
    <t>Immateriella tillgångar</t>
  </si>
  <si>
    <t>OK-Q8 Bank AB</t>
  </si>
  <si>
    <t>Sparbanken Lidköping AB</t>
  </si>
  <si>
    <t>Virserums Sparbank</t>
  </si>
  <si>
    <t>Högsby Sparbank</t>
  </si>
  <si>
    <t>Sparbanken Skaraborg AB</t>
  </si>
  <si>
    <t>SEB Kort Bank AB</t>
  </si>
  <si>
    <t>Svea Bank AB</t>
  </si>
  <si>
    <t>Sparbanken Tranemo</t>
  </si>
  <si>
    <t>Westra Wermlands Sparbank</t>
  </si>
  <si>
    <t>Ulricehamns Sparbank</t>
  </si>
  <si>
    <t>Sparbanken Alingsås AB</t>
  </si>
  <si>
    <t>Orusts Sparbank</t>
  </si>
  <si>
    <t>Kinda-Ydre Sparbank</t>
  </si>
  <si>
    <t>Markaryds Sparbank</t>
  </si>
  <si>
    <t>Sölvesborg-Mjällby Sparbank</t>
  </si>
  <si>
    <t>Varbergs Sparbank AB</t>
  </si>
  <si>
    <t>Falkenbergs Sparbank</t>
  </si>
  <si>
    <t>Tjustbygdens Sparbank AB</t>
  </si>
  <si>
    <t>Laholms Sparbank</t>
  </si>
  <si>
    <t>Åse Viste Sparbank</t>
  </si>
  <si>
    <t>Sörmlands Sparbank</t>
  </si>
  <si>
    <t>Närs Sparbank</t>
  </si>
  <si>
    <t>Leksands Sparbank</t>
  </si>
  <si>
    <t>Sparbanken Göinge AB</t>
  </si>
  <si>
    <t>Carnegie Investment Bank AB</t>
  </si>
  <si>
    <t>Mjöbäcks Sparbank</t>
  </si>
  <si>
    <t>Ålems Sparbank</t>
  </si>
  <si>
    <t>Sparbanken Västra Mälardalen</t>
  </si>
  <si>
    <t>Resurs Bank AB</t>
  </si>
  <si>
    <t>Ivetofta Sparbank i Bromölla</t>
  </si>
  <si>
    <t>Roslagens Sparbank</t>
  </si>
  <si>
    <t>Lekebergs Sparbank</t>
  </si>
  <si>
    <t>Sala Sparbank</t>
  </si>
  <si>
    <t>Sparbanken Tanum</t>
  </si>
  <si>
    <t>Klarna Bank AB</t>
  </si>
  <si>
    <t>Ekeby Sparbank</t>
  </si>
  <si>
    <t>Åtvidabergs Sparbank</t>
  </si>
  <si>
    <t>Södra Hestra Sparbank</t>
  </si>
  <si>
    <t>Skurups Sparbank</t>
  </si>
  <si>
    <t>Häradssparbanken Mönsterås</t>
  </si>
  <si>
    <t>Sparbanken Eken AB</t>
  </si>
  <si>
    <t>Fryksdalens Sparbank</t>
  </si>
  <si>
    <t>Sparbanken Nord</t>
  </si>
  <si>
    <t>Hälsinglands Sparbank</t>
  </si>
  <si>
    <t>Forex Bank AB</t>
  </si>
  <si>
    <t>Södra Dalarnas Sparbank</t>
  </si>
  <si>
    <t>Lönneberga-Tuna-Vena Sparbank</t>
  </si>
  <si>
    <t>Snapphanebygdens Sparbank</t>
  </si>
  <si>
    <t>MedMera Bank AB</t>
  </si>
  <si>
    <t>Ikano Bank AB</t>
  </si>
  <si>
    <t>Sparbanken Boken</t>
  </si>
  <si>
    <t>Sparbanken i Enköping</t>
  </si>
  <si>
    <t>Nordax Bank AB</t>
  </si>
  <si>
    <t>Tidaholms Sparbank</t>
  </si>
  <si>
    <t>TF Bank AB</t>
  </si>
  <si>
    <t>Valdemarsviks Sparbank</t>
  </si>
  <si>
    <t>Collector Bank AB</t>
  </si>
  <si>
    <t>Vadstena Sparbank</t>
  </si>
  <si>
    <t>Ölands Bank AB</t>
  </si>
  <si>
    <t>Sparbanken Syd</t>
  </si>
  <si>
    <t>Bjursås Sparbank</t>
  </si>
  <si>
    <t>ICA Banken AB</t>
  </si>
  <si>
    <t>Sparbanken i Karlshamn</t>
  </si>
  <si>
    <t>Tjörns Sparbank</t>
  </si>
  <si>
    <t>Sparbanken Sjuhärad AB</t>
  </si>
  <si>
    <t>Vimmerby Sparbank AB</t>
  </si>
  <si>
    <t>Erik Penser Bank AB</t>
  </si>
  <si>
    <t>Sparbanken Gotland</t>
  </si>
  <si>
    <t>Volvofinans Bank AB</t>
  </si>
  <si>
    <t>Norrbjärke Sparbank</t>
  </si>
  <si>
    <t>Dalslands Sparbank</t>
  </si>
  <si>
    <t>Bluestep Bank AB</t>
  </si>
  <si>
    <t>Sparbanken Skåne AB</t>
  </si>
  <si>
    <t>Marginalen Bank AB</t>
  </si>
  <si>
    <t>Sidensjö Sparbank</t>
  </si>
  <si>
    <t>Bergslagens Sparbank AB</t>
  </si>
  <si>
    <t>Ekobanken medlemsbank</t>
  </si>
  <si>
    <t>JAK Medlemsbank</t>
  </si>
  <si>
    <t>Landshypotek Bank AB</t>
  </si>
  <si>
    <t>Sparbanken Rekarne AB</t>
  </si>
  <si>
    <t>Swedbank AB</t>
  </si>
  <si>
    <t>Skandinaviska Enskilda Banken AB koncern</t>
  </si>
  <si>
    <t>Skandiabanken AB</t>
  </si>
  <si>
    <t>Svenska Handelsbanken AB</t>
  </si>
  <si>
    <t>Länsförsäkringar Bank AB</t>
  </si>
  <si>
    <t>SBAB Bank AB</t>
  </si>
  <si>
    <t>Nordnet Bank AB</t>
  </si>
  <si>
    <t>Avanza Bank AB</t>
  </si>
  <si>
    <t>summa 2018</t>
  </si>
  <si>
    <t>(jämförbara banker) summa 2017</t>
  </si>
  <si>
    <t>Summa Inkl. Nordea 2018</t>
  </si>
  <si>
    <t>Utfall 2017 (inkl. Nordea)</t>
  </si>
  <si>
    <t>3 storbanker</t>
  </si>
  <si>
    <t>60 sparbanker</t>
  </si>
  <si>
    <t>25 övriga banker</t>
  </si>
  <si>
    <t xml:space="preserve">Nordea Bank Abp </t>
  </si>
  <si>
    <t>Sveriges Riksbank i miljoner SEK</t>
  </si>
  <si>
    <t>Nordea Bank Abp i miljoner Euro</t>
  </si>
  <si>
    <t>Danske Bank A/S i miljoner DKK</t>
  </si>
  <si>
    <t>Ålandsbanken Abp i miljoner Euro</t>
  </si>
  <si>
    <t>Soliditet=beskattat eget kapital plus 78% av obeskattade reserver genom balansomslutningen.</t>
  </si>
  <si>
    <t>Nordea Bank AB (Euro-&gt;SEK 10,233 (181231))</t>
  </si>
  <si>
    <t>antal</t>
  </si>
  <si>
    <t>obeskattade</t>
  </si>
  <si>
    <t>År</t>
  </si>
  <si>
    <t>Banker</t>
  </si>
  <si>
    <t>eget kapital</t>
  </si>
  <si>
    <t>Noteringar</t>
  </si>
  <si>
    <t>Nordea Bank numera finsk bank</t>
  </si>
  <si>
    <t>Klarna Bank ny bank</t>
  </si>
  <si>
    <t>Blue Step Bank ny bank</t>
  </si>
  <si>
    <t>Sparbanken Öresund upphör</t>
  </si>
  <si>
    <t>Eget Kapital</t>
  </si>
  <si>
    <t>Reserver</t>
  </si>
  <si>
    <t>Eget kapital, obeskattade reserver och balansomslutning i miljoner SEK (om inte annat anges).</t>
  </si>
  <si>
    <t>Alla bankkoncerner redovisas med soliditet på koncernnivå.</t>
  </si>
  <si>
    <t>* banker med bankkontor i Värmlands län.</t>
  </si>
  <si>
    <t>Skandinaviska Enskilda Banken AB</t>
  </si>
  <si>
    <t>Värmlands* mest solida banker per 2018-12-31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</si>
</sst>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u/>
      <sz val="9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5" fillId="0" borderId="2" xfId="0" applyFont="1" applyBorder="1"/>
    <xf numFmtId="10" fontId="4" fillId="0" borderId="0" xfId="1" applyNumberFormat="1" applyFont="1"/>
    <xf numFmtId="3" fontId="4" fillId="0" borderId="0" xfId="0" applyNumberFormat="1" applyFont="1"/>
    <xf numFmtId="0" fontId="6" fillId="0" borderId="0" xfId="0" applyFont="1"/>
    <xf numFmtId="10" fontId="4" fillId="0" borderId="0" xfId="0" applyNumberFormat="1" applyFont="1"/>
    <xf numFmtId="3" fontId="2" fillId="0" borderId="0" xfId="0" applyNumberFormat="1" applyFont="1"/>
    <xf numFmtId="0" fontId="7" fillId="0" borderId="0" xfId="0" applyFont="1" applyAlignment="1">
      <alignment horizontal="right"/>
    </xf>
    <xf numFmtId="10" fontId="7" fillId="0" borderId="0" xfId="1" applyNumberFormat="1" applyFont="1"/>
    <xf numFmtId="3" fontId="7" fillId="0" borderId="0" xfId="0" applyNumberFormat="1" applyFont="1"/>
    <xf numFmtId="164" fontId="5" fillId="0" borderId="0" xfId="1" applyNumberFormat="1" applyFont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164" fontId="4" fillId="0" borderId="0" xfId="1" applyNumberFormat="1" applyFont="1"/>
    <xf numFmtId="0" fontId="2" fillId="0" borderId="2" xfId="0" applyFont="1" applyBorder="1"/>
    <xf numFmtId="10" fontId="2" fillId="0" borderId="0" xfId="1" applyNumberFormat="1" applyFont="1"/>
    <xf numFmtId="0" fontId="9" fillId="0" borderId="0" xfId="0" applyFont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C5C5B-A340-48F8-BB39-EAF49888E4FC}">
  <sheetPr>
    <pageSetUpPr fitToPage="1"/>
  </sheetPr>
  <dimension ref="A2:I119"/>
  <sheetViews>
    <sheetView tabSelected="1" workbookViewId="0">
      <selection activeCell="B11" sqref="B11"/>
    </sheetView>
  </sheetViews>
  <sheetFormatPr defaultRowHeight="14.4" x14ac:dyDescent="0.3"/>
  <cols>
    <col min="1" max="1" width="4" customWidth="1"/>
    <col min="2" max="2" width="21.33203125" customWidth="1"/>
  </cols>
  <sheetData>
    <row r="2" spans="1:9" x14ac:dyDescent="0.3">
      <c r="A2" s="1"/>
      <c r="B2" s="1"/>
      <c r="C2" s="1"/>
      <c r="D2" s="1"/>
      <c r="E2" s="1"/>
      <c r="F2" s="1"/>
      <c r="G2" s="1"/>
      <c r="H2" s="1"/>
      <c r="I2" s="1"/>
    </row>
    <row r="3" spans="1:9" ht="15.6" x14ac:dyDescent="0.3">
      <c r="A3" s="2" t="s">
        <v>0</v>
      </c>
      <c r="B3" s="3"/>
      <c r="C3" s="3"/>
      <c r="D3" s="3"/>
      <c r="E3" s="3"/>
      <c r="F3" s="3"/>
      <c r="G3" s="1"/>
      <c r="H3" s="1"/>
      <c r="I3" s="1"/>
    </row>
    <row r="4" spans="1:9" x14ac:dyDescent="0.3">
      <c r="A4" s="3" t="s">
        <v>1</v>
      </c>
      <c r="B4" s="3"/>
      <c r="C4" s="4"/>
      <c r="D4" s="5"/>
      <c r="E4" s="4" t="s">
        <v>2</v>
      </c>
      <c r="F4" s="4" t="s">
        <v>3</v>
      </c>
      <c r="G4" s="1"/>
      <c r="H4" s="4">
        <v>2018</v>
      </c>
      <c r="I4" s="4">
        <v>2017</v>
      </c>
    </row>
    <row r="5" spans="1:9" ht="15" thickBot="1" x14ac:dyDescent="0.35">
      <c r="A5" s="6"/>
      <c r="B5" s="6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1"/>
      <c r="H5" s="8" t="s">
        <v>9</v>
      </c>
      <c r="I5" s="9"/>
    </row>
    <row r="6" spans="1:9" x14ac:dyDescent="0.3">
      <c r="A6" s="3">
        <v>1</v>
      </c>
      <c r="B6" s="3" t="s">
        <v>10</v>
      </c>
      <c r="C6" s="10">
        <f t="shared" ref="C6:C49" si="0">(D6+(E6*0.78))/F6</f>
        <v>0.31747339244500278</v>
      </c>
      <c r="D6" s="11">
        <v>811.75400000000002</v>
      </c>
      <c r="E6" s="11">
        <v>73.832999999999998</v>
      </c>
      <c r="F6" s="11">
        <v>2738.32</v>
      </c>
      <c r="G6" s="11"/>
      <c r="H6" s="11">
        <v>0</v>
      </c>
      <c r="I6" s="11">
        <v>0</v>
      </c>
    </row>
    <row r="7" spans="1:9" x14ac:dyDescent="0.3">
      <c r="A7" s="3">
        <f t="shared" ref="A7:A70" si="1">A6+1</f>
        <v>2</v>
      </c>
      <c r="B7" s="3" t="s">
        <v>11</v>
      </c>
      <c r="C7" s="10">
        <f t="shared" si="0"/>
        <v>0.30579947227330273</v>
      </c>
      <c r="D7" s="11">
        <v>2470.1460000000002</v>
      </c>
      <c r="E7" s="11">
        <v>0</v>
      </c>
      <c r="F7" s="11">
        <v>8077.6660000000002</v>
      </c>
      <c r="G7" s="11"/>
      <c r="H7" s="11">
        <v>0</v>
      </c>
      <c r="I7" s="11">
        <v>0</v>
      </c>
    </row>
    <row r="8" spans="1:9" x14ac:dyDescent="0.3">
      <c r="A8" s="3">
        <f t="shared" si="1"/>
        <v>3</v>
      </c>
      <c r="B8" s="12" t="s">
        <v>12</v>
      </c>
      <c r="C8" s="10">
        <f t="shared" si="0"/>
        <v>0.28835412670795657</v>
      </c>
      <c r="D8" s="11">
        <v>335.15600000000001</v>
      </c>
      <c r="E8" s="11">
        <v>6.1050000000000004</v>
      </c>
      <c r="F8" s="11">
        <v>1178.8209999999999</v>
      </c>
      <c r="G8" s="3"/>
      <c r="H8" s="11">
        <v>0</v>
      </c>
      <c r="I8" s="11">
        <v>0</v>
      </c>
    </row>
    <row r="9" spans="1:9" x14ac:dyDescent="0.3">
      <c r="A9" s="3">
        <f t="shared" si="1"/>
        <v>4</v>
      </c>
      <c r="B9" s="3" t="s">
        <v>13</v>
      </c>
      <c r="C9" s="10">
        <f t="shared" si="0"/>
        <v>0.26879612576563822</v>
      </c>
      <c r="D9" s="11">
        <v>520.524</v>
      </c>
      <c r="E9" s="11">
        <v>21.983000000000001</v>
      </c>
      <c r="F9" s="11">
        <v>2000.2919999999999</v>
      </c>
      <c r="G9" s="3"/>
      <c r="H9" s="11">
        <v>0</v>
      </c>
      <c r="I9" s="11">
        <v>0</v>
      </c>
    </row>
    <row r="10" spans="1:9" x14ac:dyDescent="0.3">
      <c r="A10" s="3">
        <f t="shared" si="1"/>
        <v>5</v>
      </c>
      <c r="B10" s="3" t="s">
        <v>14</v>
      </c>
      <c r="C10" s="10">
        <f t="shared" si="0"/>
        <v>0.26576222992775012</v>
      </c>
      <c r="D10" s="11">
        <v>3317.067</v>
      </c>
      <c r="E10" s="11">
        <v>2.6659999999999999</v>
      </c>
      <c r="F10" s="11">
        <v>12489.157999999999</v>
      </c>
      <c r="G10" s="3"/>
      <c r="H10" s="11">
        <v>0</v>
      </c>
      <c r="I10" s="11">
        <v>0</v>
      </c>
    </row>
    <row r="11" spans="1:9" x14ac:dyDescent="0.3">
      <c r="A11" s="3">
        <f t="shared" si="1"/>
        <v>6</v>
      </c>
      <c r="B11" s="3" t="s">
        <v>15</v>
      </c>
      <c r="C11" s="10">
        <f t="shared" si="0"/>
        <v>0.2590406254245573</v>
      </c>
      <c r="D11" s="11">
        <v>4607.4570000000003</v>
      </c>
      <c r="E11" s="11">
        <v>62.430999999999997</v>
      </c>
      <c r="F11" s="11">
        <v>17974.606</v>
      </c>
      <c r="G11" s="11"/>
      <c r="H11" s="11">
        <v>62.540999999999997</v>
      </c>
      <c r="I11" s="11">
        <v>85.168000000000006</v>
      </c>
    </row>
    <row r="12" spans="1:9" x14ac:dyDescent="0.3">
      <c r="A12" s="3">
        <f t="shared" si="1"/>
        <v>7</v>
      </c>
      <c r="B12" s="3" t="s">
        <v>16</v>
      </c>
      <c r="C12" s="10">
        <f t="shared" si="0"/>
        <v>0.2545511228590005</v>
      </c>
      <c r="D12" s="11">
        <v>95.531000000000006</v>
      </c>
      <c r="E12" s="11">
        <v>0</v>
      </c>
      <c r="F12" s="11">
        <v>375.29199999999997</v>
      </c>
      <c r="G12" s="11"/>
      <c r="H12" s="11">
        <v>0</v>
      </c>
      <c r="I12" s="11">
        <v>1.36</v>
      </c>
    </row>
    <row r="13" spans="1:9" x14ac:dyDescent="0.3">
      <c r="A13" s="3">
        <f t="shared" si="1"/>
        <v>8</v>
      </c>
      <c r="B13" s="3" t="s">
        <v>17</v>
      </c>
      <c r="C13" s="10">
        <f t="shared" si="0"/>
        <v>0.24507675064041412</v>
      </c>
      <c r="D13" s="11">
        <v>816.45799999999997</v>
      </c>
      <c r="E13" s="11">
        <v>0</v>
      </c>
      <c r="F13" s="11">
        <v>3331.4380000000001</v>
      </c>
      <c r="G13" s="3"/>
      <c r="H13" s="11">
        <v>0</v>
      </c>
      <c r="I13" s="11">
        <v>0</v>
      </c>
    </row>
    <row r="14" spans="1:9" x14ac:dyDescent="0.3">
      <c r="A14" s="3">
        <f t="shared" si="1"/>
        <v>9</v>
      </c>
      <c r="B14" s="3" t="s">
        <v>18</v>
      </c>
      <c r="C14" s="10">
        <f t="shared" si="0"/>
        <v>0.24420492147041817</v>
      </c>
      <c r="D14" s="11">
        <v>2643.5720000000001</v>
      </c>
      <c r="E14" s="11">
        <v>0</v>
      </c>
      <c r="F14" s="11">
        <v>10825.22</v>
      </c>
      <c r="G14" s="3"/>
      <c r="H14" s="11">
        <v>0</v>
      </c>
      <c r="I14" s="11">
        <v>0</v>
      </c>
    </row>
    <row r="15" spans="1:9" x14ac:dyDescent="0.3">
      <c r="A15" s="3">
        <f t="shared" si="1"/>
        <v>10</v>
      </c>
      <c r="B15" s="3" t="s">
        <v>19</v>
      </c>
      <c r="C15" s="10">
        <f t="shared" si="0"/>
        <v>0.24162571437883068</v>
      </c>
      <c r="D15" s="11">
        <v>1534.6849999999999</v>
      </c>
      <c r="E15" s="11">
        <v>0</v>
      </c>
      <c r="F15" s="11">
        <v>6351.4970000000003</v>
      </c>
      <c r="G15" s="3"/>
      <c r="H15" s="11">
        <v>0</v>
      </c>
      <c r="I15" s="11">
        <v>0</v>
      </c>
    </row>
    <row r="16" spans="1:9" x14ac:dyDescent="0.3">
      <c r="A16" s="3">
        <f t="shared" si="1"/>
        <v>11</v>
      </c>
      <c r="B16" s="12" t="s">
        <v>20</v>
      </c>
      <c r="C16" s="10">
        <f t="shared" si="0"/>
        <v>0.23292334148111052</v>
      </c>
      <c r="D16" s="11">
        <v>3382.4549999999999</v>
      </c>
      <c r="E16" s="11">
        <v>0</v>
      </c>
      <c r="F16" s="11">
        <v>14521.752</v>
      </c>
      <c r="G16" s="11"/>
      <c r="H16" s="11">
        <v>0</v>
      </c>
      <c r="I16" s="11">
        <v>0</v>
      </c>
    </row>
    <row r="17" spans="1:9" x14ac:dyDescent="0.3">
      <c r="A17" s="3">
        <f t="shared" si="1"/>
        <v>12</v>
      </c>
      <c r="B17" s="3" t="s">
        <v>21</v>
      </c>
      <c r="C17" s="10">
        <f t="shared" si="0"/>
        <v>0.22351812678442057</v>
      </c>
      <c r="D17" s="11">
        <v>2423.4070000000002</v>
      </c>
      <c r="E17" s="11">
        <v>0</v>
      </c>
      <c r="F17" s="11">
        <v>10842.105</v>
      </c>
      <c r="G17" s="3"/>
      <c r="H17" s="11">
        <v>0</v>
      </c>
      <c r="I17" s="11">
        <v>0</v>
      </c>
    </row>
    <row r="18" spans="1:9" x14ac:dyDescent="0.3">
      <c r="A18" s="3">
        <f t="shared" si="1"/>
        <v>13</v>
      </c>
      <c r="B18" s="3" t="s">
        <v>22</v>
      </c>
      <c r="C18" s="10">
        <f t="shared" si="0"/>
        <v>0.22210763206474535</v>
      </c>
      <c r="D18" s="11">
        <v>773.16800000000001</v>
      </c>
      <c r="E18" s="11">
        <v>1.522</v>
      </c>
      <c r="F18" s="11">
        <v>3486.3960000000002</v>
      </c>
      <c r="G18" s="3"/>
      <c r="H18" s="11">
        <v>0</v>
      </c>
      <c r="I18" s="11">
        <v>0</v>
      </c>
    </row>
    <row r="19" spans="1:9" x14ac:dyDescent="0.3">
      <c r="A19" s="3">
        <f t="shared" si="1"/>
        <v>14</v>
      </c>
      <c r="B19" s="3" t="s">
        <v>23</v>
      </c>
      <c r="C19" s="10">
        <f t="shared" si="0"/>
        <v>0.21821792996402978</v>
      </c>
      <c r="D19" s="11">
        <v>427.39400000000001</v>
      </c>
      <c r="E19" s="11">
        <v>0</v>
      </c>
      <c r="F19" s="11">
        <v>1958.5650000000001</v>
      </c>
      <c r="G19" s="3"/>
      <c r="H19" s="11">
        <v>0</v>
      </c>
      <c r="I19" s="11">
        <v>0</v>
      </c>
    </row>
    <row r="20" spans="1:9" x14ac:dyDescent="0.3">
      <c r="A20" s="3">
        <f t="shared" si="1"/>
        <v>15</v>
      </c>
      <c r="B20" s="3" t="s">
        <v>24</v>
      </c>
      <c r="C20" s="10">
        <f t="shared" si="0"/>
        <v>0.21410487757240443</v>
      </c>
      <c r="D20" s="11">
        <v>697.18799999999999</v>
      </c>
      <c r="E20" s="11">
        <v>0</v>
      </c>
      <c r="F20" s="11">
        <v>3256.2919999999999</v>
      </c>
      <c r="G20" s="3"/>
      <c r="H20" s="11">
        <v>0</v>
      </c>
      <c r="I20" s="11">
        <v>0</v>
      </c>
    </row>
    <row r="21" spans="1:9" x14ac:dyDescent="0.3">
      <c r="A21" s="3">
        <f t="shared" si="1"/>
        <v>16</v>
      </c>
      <c r="B21" s="3" t="s">
        <v>25</v>
      </c>
      <c r="C21" s="10">
        <f t="shared" si="0"/>
        <v>0.21300993937698379</v>
      </c>
      <c r="D21" s="11">
        <v>3489.74</v>
      </c>
      <c r="E21" s="11">
        <v>0.55700000000000005</v>
      </c>
      <c r="F21" s="11">
        <v>16385.030999999999</v>
      </c>
      <c r="G21" s="11"/>
      <c r="H21" s="11">
        <v>0</v>
      </c>
      <c r="I21" s="11">
        <v>0</v>
      </c>
    </row>
    <row r="22" spans="1:9" x14ac:dyDescent="0.3">
      <c r="A22" s="3">
        <f t="shared" si="1"/>
        <v>17</v>
      </c>
      <c r="B22" s="3" t="s">
        <v>26</v>
      </c>
      <c r="C22" s="10">
        <f t="shared" si="0"/>
        <v>0.20360651356980725</v>
      </c>
      <c r="D22" s="11">
        <v>2090.7399999999998</v>
      </c>
      <c r="E22" s="11">
        <v>0</v>
      </c>
      <c r="F22" s="11">
        <v>10268.531999999999</v>
      </c>
      <c r="G22" s="3"/>
      <c r="H22" s="11">
        <v>0</v>
      </c>
      <c r="I22" s="11">
        <v>0</v>
      </c>
    </row>
    <row r="23" spans="1:9" x14ac:dyDescent="0.3">
      <c r="A23" s="3">
        <f t="shared" si="1"/>
        <v>18</v>
      </c>
      <c r="B23" s="3" t="s">
        <v>27</v>
      </c>
      <c r="C23" s="10">
        <f t="shared" si="0"/>
        <v>0.19712646546146662</v>
      </c>
      <c r="D23" s="11">
        <v>1125.806</v>
      </c>
      <c r="E23" s="11">
        <v>0</v>
      </c>
      <c r="F23" s="11">
        <v>5711.085</v>
      </c>
      <c r="G23" s="11"/>
      <c r="H23" s="11">
        <v>0</v>
      </c>
      <c r="I23" s="11">
        <v>0</v>
      </c>
    </row>
    <row r="24" spans="1:9" x14ac:dyDescent="0.3">
      <c r="A24" s="3">
        <f t="shared" si="1"/>
        <v>19</v>
      </c>
      <c r="B24" s="3" t="s">
        <v>28</v>
      </c>
      <c r="C24" s="10">
        <f t="shared" si="0"/>
        <v>0.19709933722953643</v>
      </c>
      <c r="D24" s="11">
        <v>838.58399999999995</v>
      </c>
      <c r="E24" s="11">
        <v>2.234</v>
      </c>
      <c r="F24" s="11">
        <v>4263.4669999999996</v>
      </c>
      <c r="G24" s="3"/>
      <c r="H24" s="11">
        <v>0</v>
      </c>
      <c r="I24" s="11">
        <v>0</v>
      </c>
    </row>
    <row r="25" spans="1:9" x14ac:dyDescent="0.3">
      <c r="A25" s="3">
        <f t="shared" si="1"/>
        <v>20</v>
      </c>
      <c r="B25" s="3" t="s">
        <v>29</v>
      </c>
      <c r="C25" s="10">
        <f t="shared" si="0"/>
        <v>0.19519124089386591</v>
      </c>
      <c r="D25" s="11">
        <v>444.404</v>
      </c>
      <c r="E25" s="11">
        <v>0</v>
      </c>
      <c r="F25" s="11">
        <v>2276.7620000000002</v>
      </c>
      <c r="G25" s="3"/>
      <c r="H25" s="11">
        <v>0</v>
      </c>
      <c r="I25" s="11">
        <v>0</v>
      </c>
    </row>
    <row r="26" spans="1:9" x14ac:dyDescent="0.3">
      <c r="A26" s="3">
        <f t="shared" si="1"/>
        <v>21</v>
      </c>
      <c r="B26" s="3" t="s">
        <v>30</v>
      </c>
      <c r="C26" s="10">
        <f t="shared" si="0"/>
        <v>0.18395841781176481</v>
      </c>
      <c r="D26" s="11">
        <v>2906.16</v>
      </c>
      <c r="E26" s="11">
        <v>0</v>
      </c>
      <c r="F26" s="11">
        <v>15797.918</v>
      </c>
      <c r="G26" s="3"/>
      <c r="H26" s="11">
        <v>0</v>
      </c>
      <c r="I26" s="11">
        <v>0</v>
      </c>
    </row>
    <row r="27" spans="1:9" x14ac:dyDescent="0.3">
      <c r="A27" s="3">
        <f t="shared" si="1"/>
        <v>22</v>
      </c>
      <c r="B27" s="3" t="s">
        <v>31</v>
      </c>
      <c r="C27" s="10">
        <f t="shared" si="0"/>
        <v>0.18238916558306142</v>
      </c>
      <c r="D27" s="11">
        <v>14.868</v>
      </c>
      <c r="E27" s="11">
        <v>0</v>
      </c>
      <c r="F27" s="11">
        <v>81.518000000000001</v>
      </c>
      <c r="G27" s="3"/>
      <c r="H27" s="11">
        <v>0</v>
      </c>
      <c r="I27" s="11">
        <v>0</v>
      </c>
    </row>
    <row r="28" spans="1:9" x14ac:dyDescent="0.3">
      <c r="A28" s="3">
        <f t="shared" si="1"/>
        <v>23</v>
      </c>
      <c r="B28" s="3" t="s">
        <v>32</v>
      </c>
      <c r="C28" s="10">
        <f t="shared" si="0"/>
        <v>0.17949873390356047</v>
      </c>
      <c r="D28" s="11">
        <v>896.01599999999996</v>
      </c>
      <c r="E28" s="11">
        <v>0.89800000000000002</v>
      </c>
      <c r="F28" s="11">
        <v>4995.67</v>
      </c>
      <c r="G28" s="3"/>
      <c r="H28" s="11">
        <v>0</v>
      </c>
      <c r="I28" s="11">
        <v>0</v>
      </c>
    </row>
    <row r="29" spans="1:9" x14ac:dyDescent="0.3">
      <c r="A29" s="3">
        <f t="shared" si="1"/>
        <v>24</v>
      </c>
      <c r="B29" s="3" t="s">
        <v>33</v>
      </c>
      <c r="C29" s="10">
        <f t="shared" si="0"/>
        <v>0.16689791736382656</v>
      </c>
      <c r="D29" s="11">
        <v>741.72199999999998</v>
      </c>
      <c r="E29" s="11">
        <v>1.163</v>
      </c>
      <c r="F29" s="11">
        <v>4449.6009999999997</v>
      </c>
      <c r="G29" s="11"/>
      <c r="H29" s="11">
        <v>0</v>
      </c>
      <c r="I29" s="11">
        <v>0</v>
      </c>
    </row>
    <row r="30" spans="1:9" x14ac:dyDescent="0.3">
      <c r="A30" s="3">
        <f t="shared" si="1"/>
        <v>25</v>
      </c>
      <c r="B30" s="3" t="s">
        <v>34</v>
      </c>
      <c r="C30" s="10">
        <f t="shared" si="0"/>
        <v>0.16045764751201266</v>
      </c>
      <c r="D30" s="11">
        <v>2023.576</v>
      </c>
      <c r="E30" s="11">
        <v>0</v>
      </c>
      <c r="F30" s="11">
        <v>12611.278</v>
      </c>
      <c r="G30" s="11"/>
      <c r="H30" s="11">
        <v>2.645</v>
      </c>
      <c r="I30" s="11">
        <v>8.0760000000000005</v>
      </c>
    </row>
    <row r="31" spans="1:9" x14ac:dyDescent="0.3">
      <c r="A31" s="3">
        <f t="shared" si="1"/>
        <v>26</v>
      </c>
      <c r="B31" s="3" t="s">
        <v>35</v>
      </c>
      <c r="C31" s="10">
        <f t="shared" si="0"/>
        <v>0.16039279524990488</v>
      </c>
      <c r="D31" s="11">
        <v>228.881</v>
      </c>
      <c r="E31" s="11">
        <v>0</v>
      </c>
      <c r="F31" s="11">
        <v>1427.0029999999999</v>
      </c>
      <c r="G31" s="3"/>
      <c r="H31" s="11">
        <v>0</v>
      </c>
      <c r="I31" s="11">
        <v>0</v>
      </c>
    </row>
    <row r="32" spans="1:9" x14ac:dyDescent="0.3">
      <c r="A32" s="3">
        <f t="shared" si="1"/>
        <v>27</v>
      </c>
      <c r="B32" s="3" t="s">
        <v>36</v>
      </c>
      <c r="C32" s="10">
        <f t="shared" si="0"/>
        <v>0.15905995538809847</v>
      </c>
      <c r="D32" s="11">
        <v>457.16699999999997</v>
      </c>
      <c r="E32" s="11">
        <v>24.123000000000001</v>
      </c>
      <c r="F32" s="11">
        <v>2992.4749999999999</v>
      </c>
      <c r="G32" s="3"/>
      <c r="H32" s="11">
        <v>0</v>
      </c>
      <c r="I32" s="11">
        <v>0</v>
      </c>
    </row>
    <row r="33" spans="1:9" x14ac:dyDescent="0.3">
      <c r="A33" s="3">
        <f t="shared" si="1"/>
        <v>28</v>
      </c>
      <c r="B33" s="3" t="s">
        <v>37</v>
      </c>
      <c r="C33" s="10">
        <f t="shared" si="0"/>
        <v>0.15812793596916669</v>
      </c>
      <c r="D33" s="11">
        <v>1512.1210000000001</v>
      </c>
      <c r="E33" s="11">
        <v>0</v>
      </c>
      <c r="F33" s="11">
        <v>9562.643</v>
      </c>
      <c r="G33" s="3"/>
      <c r="H33" s="11">
        <v>0</v>
      </c>
      <c r="I33" s="11">
        <v>0</v>
      </c>
    </row>
    <row r="34" spans="1:9" x14ac:dyDescent="0.3">
      <c r="A34" s="3">
        <f t="shared" si="1"/>
        <v>29</v>
      </c>
      <c r="B34" s="3" t="s">
        <v>38</v>
      </c>
      <c r="C34" s="10">
        <f t="shared" si="0"/>
        <v>0.15744063545657452</v>
      </c>
      <c r="D34" s="11">
        <v>5686.7430000000004</v>
      </c>
      <c r="E34" s="11">
        <v>0</v>
      </c>
      <c r="F34" s="11">
        <v>36119.919000000002</v>
      </c>
      <c r="G34" s="11"/>
      <c r="H34" s="11">
        <f>1707.19+238.583</f>
        <v>1945.7730000000001</v>
      </c>
      <c r="I34" s="11">
        <v>1846.3989999999999</v>
      </c>
    </row>
    <row r="35" spans="1:9" x14ac:dyDescent="0.3">
      <c r="A35" s="3">
        <f t="shared" si="1"/>
        <v>30</v>
      </c>
      <c r="B35" s="3" t="s">
        <v>39</v>
      </c>
      <c r="C35" s="10">
        <f t="shared" si="0"/>
        <v>0.1552697258556584</v>
      </c>
      <c r="D35" s="11">
        <v>376.00799999999998</v>
      </c>
      <c r="E35" s="11">
        <v>0</v>
      </c>
      <c r="F35" s="11">
        <v>2421.6439999999998</v>
      </c>
      <c r="G35" s="13"/>
      <c r="H35" s="11">
        <v>0</v>
      </c>
      <c r="I35" s="11">
        <v>0</v>
      </c>
    </row>
    <row r="36" spans="1:9" x14ac:dyDescent="0.3">
      <c r="A36" s="3">
        <f t="shared" si="1"/>
        <v>31</v>
      </c>
      <c r="B36" s="3" t="s">
        <v>40</v>
      </c>
      <c r="C36" s="10">
        <f t="shared" si="0"/>
        <v>0.15318786281092364</v>
      </c>
      <c r="D36" s="11">
        <v>1495.3810000000001</v>
      </c>
      <c r="E36" s="11">
        <v>9.9909999999999997</v>
      </c>
      <c r="F36" s="11">
        <v>9812.6180000000004</v>
      </c>
      <c r="G36" s="3"/>
      <c r="H36" s="11">
        <v>0</v>
      </c>
      <c r="I36" s="11">
        <v>0</v>
      </c>
    </row>
    <row r="37" spans="1:9" x14ac:dyDescent="0.3">
      <c r="A37" s="3">
        <f t="shared" si="1"/>
        <v>32</v>
      </c>
      <c r="B37" s="3" t="s">
        <v>41</v>
      </c>
      <c r="C37" s="10">
        <f t="shared" si="0"/>
        <v>0.1530036332851247</v>
      </c>
      <c r="D37" s="11">
        <v>381.7</v>
      </c>
      <c r="E37" s="11">
        <v>0</v>
      </c>
      <c r="F37" s="11">
        <v>2494.712</v>
      </c>
      <c r="G37" s="3"/>
      <c r="H37" s="11">
        <v>0</v>
      </c>
      <c r="I37" s="11">
        <v>0</v>
      </c>
    </row>
    <row r="38" spans="1:9" x14ac:dyDescent="0.3">
      <c r="A38" s="3">
        <f t="shared" si="1"/>
        <v>33</v>
      </c>
      <c r="B38" s="3" t="s">
        <v>42</v>
      </c>
      <c r="C38" s="10">
        <f t="shared" si="0"/>
        <v>0.1509133079979508</v>
      </c>
      <c r="D38" s="11">
        <v>922.26599999999996</v>
      </c>
      <c r="E38" s="11">
        <v>2.7210000000000001</v>
      </c>
      <c r="F38" s="11">
        <v>6125.2939999999999</v>
      </c>
      <c r="G38" s="3"/>
      <c r="H38" s="11">
        <v>0</v>
      </c>
      <c r="I38" s="11">
        <v>0</v>
      </c>
    </row>
    <row r="39" spans="1:9" x14ac:dyDescent="0.3">
      <c r="A39" s="3">
        <f t="shared" si="1"/>
        <v>34</v>
      </c>
      <c r="B39" s="3" t="s">
        <v>43</v>
      </c>
      <c r="C39" s="10">
        <f t="shared" si="0"/>
        <v>0.15016038543123675</v>
      </c>
      <c r="D39" s="11">
        <v>652.61099999999999</v>
      </c>
      <c r="E39" s="11">
        <v>0</v>
      </c>
      <c r="F39" s="11">
        <v>4346.0929999999998</v>
      </c>
      <c r="G39" s="3"/>
      <c r="H39" s="11">
        <v>0</v>
      </c>
      <c r="I39" s="11">
        <v>0</v>
      </c>
    </row>
    <row r="40" spans="1:9" x14ac:dyDescent="0.3">
      <c r="A40" s="3">
        <f t="shared" si="1"/>
        <v>35</v>
      </c>
      <c r="B40" s="3" t="s">
        <v>44</v>
      </c>
      <c r="C40" s="10">
        <f t="shared" si="0"/>
        <v>0.14868212414202642</v>
      </c>
      <c r="D40" s="11">
        <v>4142.259</v>
      </c>
      <c r="E40" s="11">
        <v>0</v>
      </c>
      <c r="F40" s="11">
        <v>27859.831999999999</v>
      </c>
      <c r="G40" s="3"/>
      <c r="H40" s="11">
        <v>2006.0840000000001</v>
      </c>
      <c r="I40" s="11">
        <v>1801.0719999999999</v>
      </c>
    </row>
    <row r="41" spans="1:9" x14ac:dyDescent="0.3">
      <c r="A41" s="3">
        <f t="shared" si="1"/>
        <v>36</v>
      </c>
      <c r="B41" s="3" t="s">
        <v>45</v>
      </c>
      <c r="C41" s="10">
        <f t="shared" si="0"/>
        <v>0.14792387246718613</v>
      </c>
      <c r="D41" s="11">
        <v>249.321</v>
      </c>
      <c r="E41" s="11">
        <v>12.3</v>
      </c>
      <c r="F41" s="11">
        <v>1750.326</v>
      </c>
      <c r="G41" s="3"/>
      <c r="H41" s="11">
        <v>0</v>
      </c>
      <c r="I41" s="11">
        <v>0</v>
      </c>
    </row>
    <row r="42" spans="1:9" x14ac:dyDescent="0.3">
      <c r="A42" s="3">
        <f t="shared" si="1"/>
        <v>37</v>
      </c>
      <c r="B42" s="3" t="s">
        <v>46</v>
      </c>
      <c r="C42" s="10">
        <f t="shared" si="0"/>
        <v>0.14703750410464822</v>
      </c>
      <c r="D42" s="11">
        <v>305.64400000000001</v>
      </c>
      <c r="E42" s="11">
        <v>0.24099999999999999</v>
      </c>
      <c r="F42" s="11">
        <v>2079.9589999999998</v>
      </c>
      <c r="G42" s="3"/>
      <c r="H42" s="11">
        <v>0</v>
      </c>
      <c r="I42" s="11">
        <v>0</v>
      </c>
    </row>
    <row r="43" spans="1:9" x14ac:dyDescent="0.3">
      <c r="A43" s="3">
        <f t="shared" si="1"/>
        <v>38</v>
      </c>
      <c r="B43" s="3" t="s">
        <v>47</v>
      </c>
      <c r="C43" s="10">
        <f t="shared" si="0"/>
        <v>0.14278772817131535</v>
      </c>
      <c r="D43" s="11">
        <v>484.34500000000003</v>
      </c>
      <c r="E43" s="11">
        <v>26.97</v>
      </c>
      <c r="F43" s="11">
        <v>3539.3910000000001</v>
      </c>
      <c r="G43" s="3"/>
      <c r="H43" s="11">
        <v>0</v>
      </c>
      <c r="I43" s="11">
        <v>0</v>
      </c>
    </row>
    <row r="44" spans="1:9" x14ac:dyDescent="0.3">
      <c r="A44" s="3">
        <f t="shared" si="1"/>
        <v>39</v>
      </c>
      <c r="B44" s="3" t="s">
        <v>48</v>
      </c>
      <c r="C44" s="10">
        <f t="shared" si="0"/>
        <v>0.14188363960061856</v>
      </c>
      <c r="D44" s="11">
        <v>503.94799999999998</v>
      </c>
      <c r="E44" s="11">
        <v>32.747999999999998</v>
      </c>
      <c r="F44" s="11">
        <v>3731.8710000000001</v>
      </c>
      <c r="G44" s="3"/>
      <c r="H44" s="11">
        <v>0</v>
      </c>
      <c r="I44" s="11">
        <v>0</v>
      </c>
    </row>
    <row r="45" spans="1:9" x14ac:dyDescent="0.3">
      <c r="A45" s="3">
        <f t="shared" si="1"/>
        <v>40</v>
      </c>
      <c r="B45" s="3" t="s">
        <v>49</v>
      </c>
      <c r="C45" s="10">
        <f t="shared" si="0"/>
        <v>0.14149568753193428</v>
      </c>
      <c r="D45" s="11">
        <v>369.97500000000002</v>
      </c>
      <c r="E45" s="11">
        <v>0</v>
      </c>
      <c r="F45" s="11">
        <v>2614.7440000000001</v>
      </c>
      <c r="G45" s="3"/>
      <c r="H45" s="11">
        <v>0</v>
      </c>
      <c r="I45" s="11">
        <v>0</v>
      </c>
    </row>
    <row r="46" spans="1:9" x14ac:dyDescent="0.3">
      <c r="A46" s="3">
        <f t="shared" si="1"/>
        <v>41</v>
      </c>
      <c r="B46" s="3" t="s">
        <v>50</v>
      </c>
      <c r="C46" s="10">
        <f t="shared" si="0"/>
        <v>0.14074729370901698</v>
      </c>
      <c r="D46" s="11">
        <v>807.07600000000002</v>
      </c>
      <c r="E46" s="11">
        <v>1.819</v>
      </c>
      <c r="F46" s="11">
        <v>5744.3010000000004</v>
      </c>
      <c r="G46" s="11"/>
      <c r="H46" s="11">
        <v>0</v>
      </c>
      <c r="I46" s="11">
        <v>0</v>
      </c>
    </row>
    <row r="47" spans="1:9" x14ac:dyDescent="0.3">
      <c r="A47" s="3">
        <f t="shared" si="1"/>
        <v>42</v>
      </c>
      <c r="B47" s="3" t="s">
        <v>51</v>
      </c>
      <c r="C47" s="10">
        <f t="shared" si="0"/>
        <v>0.13852870539199016</v>
      </c>
      <c r="D47" s="11">
        <v>462.30700000000002</v>
      </c>
      <c r="E47" s="11">
        <v>0</v>
      </c>
      <c r="F47" s="11">
        <v>3337.2649999999999</v>
      </c>
      <c r="G47" s="3"/>
      <c r="H47" s="11">
        <v>0</v>
      </c>
      <c r="I47" s="11">
        <v>0</v>
      </c>
    </row>
    <row r="48" spans="1:9" x14ac:dyDescent="0.3">
      <c r="A48" s="3">
        <f t="shared" si="1"/>
        <v>43</v>
      </c>
      <c r="B48" s="3" t="s">
        <v>52</v>
      </c>
      <c r="C48" s="10">
        <f t="shared" si="0"/>
        <v>0.13833551674283531</v>
      </c>
      <c r="D48" s="11">
        <v>3088.982</v>
      </c>
      <c r="E48" s="11">
        <v>1.51</v>
      </c>
      <c r="F48" s="11">
        <v>22338.151999999998</v>
      </c>
      <c r="G48" s="3"/>
      <c r="H48" s="11">
        <v>0</v>
      </c>
      <c r="I48" s="11">
        <v>0</v>
      </c>
    </row>
    <row r="49" spans="1:9" x14ac:dyDescent="0.3">
      <c r="A49" s="3">
        <f t="shared" si="1"/>
        <v>44</v>
      </c>
      <c r="B49" s="3" t="s">
        <v>53</v>
      </c>
      <c r="C49" s="10">
        <f t="shared" si="0"/>
        <v>0.13577537942555884</v>
      </c>
      <c r="D49" s="11">
        <v>928.22199999999998</v>
      </c>
      <c r="E49" s="11">
        <v>0</v>
      </c>
      <c r="F49" s="11">
        <v>6836.4530000000004</v>
      </c>
      <c r="G49" s="3"/>
      <c r="H49" s="11">
        <v>0</v>
      </c>
      <c r="I49" s="11">
        <v>0</v>
      </c>
    </row>
    <row r="50" spans="1:9" x14ac:dyDescent="0.3">
      <c r="A50" s="1"/>
      <c r="B50" s="1"/>
      <c r="C50" s="1"/>
      <c r="D50" s="14"/>
      <c r="E50" s="14"/>
      <c r="F50" s="14"/>
      <c r="G50" s="1"/>
      <c r="H50" s="1"/>
      <c r="I50" s="1"/>
    </row>
    <row r="51" spans="1:9" x14ac:dyDescent="0.3">
      <c r="A51" s="3" t="s">
        <v>1</v>
      </c>
      <c r="B51" s="3"/>
      <c r="C51" s="4"/>
      <c r="D51" s="5"/>
      <c r="E51" s="4" t="s">
        <v>2</v>
      </c>
      <c r="F51" s="4" t="s">
        <v>3</v>
      </c>
      <c r="G51" s="1"/>
      <c r="H51" s="3">
        <v>2018</v>
      </c>
      <c r="I51" s="3">
        <v>2017</v>
      </c>
    </row>
    <row r="52" spans="1:9" ht="15" thickBot="1" x14ac:dyDescent="0.35">
      <c r="A52" s="6"/>
      <c r="B52" s="6" t="s">
        <v>4</v>
      </c>
      <c r="C52" s="7" t="s">
        <v>5</v>
      </c>
      <c r="D52" s="7" t="s">
        <v>6</v>
      </c>
      <c r="E52" s="7" t="s">
        <v>7</v>
      </c>
      <c r="F52" s="7" t="s">
        <v>8</v>
      </c>
      <c r="G52" s="1"/>
      <c r="H52" s="8" t="s">
        <v>9</v>
      </c>
      <c r="I52" s="9"/>
    </row>
    <row r="53" spans="1:9" x14ac:dyDescent="0.3">
      <c r="A53" s="3">
        <v>45</v>
      </c>
      <c r="B53" s="3" t="s">
        <v>54</v>
      </c>
      <c r="C53" s="10">
        <f t="shared" ref="C53:C96" si="2">(D53+(E53*0.78))/F53</f>
        <v>0.13509230911296766</v>
      </c>
      <c r="D53" s="11">
        <v>1439.5350000000001</v>
      </c>
      <c r="E53" s="11">
        <v>0</v>
      </c>
      <c r="F53" s="11">
        <v>10655.936</v>
      </c>
      <c r="G53" s="11"/>
      <c r="H53" s="11">
        <v>115.935</v>
      </c>
      <c r="I53" s="11">
        <v>119.682</v>
      </c>
    </row>
    <row r="54" spans="1:9" x14ac:dyDescent="0.3">
      <c r="A54" s="3">
        <v>46</v>
      </c>
      <c r="B54" s="3" t="s">
        <v>55</v>
      </c>
      <c r="C54" s="10">
        <f t="shared" si="2"/>
        <v>0.13507484823440505</v>
      </c>
      <c r="D54" s="11">
        <v>568.46699999999998</v>
      </c>
      <c r="E54" s="11">
        <v>0.58699999999999997</v>
      </c>
      <c r="F54" s="11">
        <v>4211.9229999999998</v>
      </c>
      <c r="G54" s="3"/>
      <c r="H54" s="11">
        <v>0</v>
      </c>
      <c r="I54" s="11">
        <v>0</v>
      </c>
    </row>
    <row r="55" spans="1:9" x14ac:dyDescent="0.3">
      <c r="A55" s="3">
        <v>47</v>
      </c>
      <c r="B55" s="3" t="s">
        <v>56</v>
      </c>
      <c r="C55" s="10">
        <f t="shared" si="2"/>
        <v>0.13059609039203607</v>
      </c>
      <c r="D55" s="11">
        <v>139.67500000000001</v>
      </c>
      <c r="E55" s="11">
        <v>0</v>
      </c>
      <c r="F55" s="11">
        <v>1069.519</v>
      </c>
      <c r="G55" s="3"/>
      <c r="H55" s="11">
        <v>0</v>
      </c>
      <c r="I55" s="11">
        <v>0</v>
      </c>
    </row>
    <row r="56" spans="1:9" x14ac:dyDescent="0.3">
      <c r="A56" s="3">
        <v>48</v>
      </c>
      <c r="B56" s="3" t="s">
        <v>57</v>
      </c>
      <c r="C56" s="10">
        <f t="shared" si="2"/>
        <v>0.12911132881123333</v>
      </c>
      <c r="D56" s="11">
        <v>218.64500000000001</v>
      </c>
      <c r="E56" s="11">
        <v>0</v>
      </c>
      <c r="F56" s="11">
        <v>1693.461</v>
      </c>
      <c r="G56" s="3"/>
      <c r="H56" s="11">
        <v>0</v>
      </c>
      <c r="I56" s="11">
        <v>0.748</v>
      </c>
    </row>
    <row r="57" spans="1:9" x14ac:dyDescent="0.3">
      <c r="A57" s="3">
        <f t="shared" si="1"/>
        <v>49</v>
      </c>
      <c r="B57" s="3" t="s">
        <v>58</v>
      </c>
      <c r="C57" s="10">
        <f t="shared" si="2"/>
        <v>0.12888331241109091</v>
      </c>
      <c r="D57" s="11">
        <v>616.62699999999995</v>
      </c>
      <c r="E57" s="11">
        <v>0</v>
      </c>
      <c r="F57" s="11">
        <v>4784.3819999999996</v>
      </c>
      <c r="G57" s="11"/>
      <c r="H57" s="11">
        <v>9.6519999999999992</v>
      </c>
      <c r="I57" s="11">
        <v>47.96</v>
      </c>
    </row>
    <row r="58" spans="1:9" x14ac:dyDescent="0.3">
      <c r="A58" s="3">
        <f t="shared" si="1"/>
        <v>50</v>
      </c>
      <c r="B58" s="3" t="s">
        <v>59</v>
      </c>
      <c r="C58" s="10">
        <f t="shared" si="2"/>
        <v>0.12830367498738579</v>
      </c>
      <c r="D58" s="11">
        <v>5444.2290000000003</v>
      </c>
      <c r="E58" s="11">
        <v>378.15699999999998</v>
      </c>
      <c r="F58" s="11">
        <v>44731.31</v>
      </c>
      <c r="G58" s="11"/>
      <c r="H58" s="11">
        <v>378.74700000000001</v>
      </c>
      <c r="I58" s="11">
        <v>394.81299999999999</v>
      </c>
    </row>
    <row r="59" spans="1:9" x14ac:dyDescent="0.3">
      <c r="A59" s="3">
        <f t="shared" si="1"/>
        <v>51</v>
      </c>
      <c r="B59" s="3" t="s">
        <v>60</v>
      </c>
      <c r="C59" s="10">
        <f t="shared" si="2"/>
        <v>0.12791444409580588</v>
      </c>
      <c r="D59" s="11">
        <v>122.29900000000001</v>
      </c>
      <c r="E59" s="11">
        <v>0</v>
      </c>
      <c r="F59" s="11">
        <v>956.1</v>
      </c>
      <c r="G59" s="3"/>
      <c r="H59" s="11">
        <v>0</v>
      </c>
      <c r="I59" s="11">
        <v>0</v>
      </c>
    </row>
    <row r="60" spans="1:9" x14ac:dyDescent="0.3">
      <c r="A60" s="3">
        <f t="shared" si="1"/>
        <v>52</v>
      </c>
      <c r="B60" s="3" t="s">
        <v>61</v>
      </c>
      <c r="C60" s="10">
        <f t="shared" si="2"/>
        <v>0.12485149539436514</v>
      </c>
      <c r="D60" s="11">
        <v>1175.123</v>
      </c>
      <c r="E60" s="11">
        <v>0</v>
      </c>
      <c r="F60" s="11">
        <v>9412.1659999999993</v>
      </c>
      <c r="G60" s="3"/>
      <c r="H60" s="11">
        <v>0</v>
      </c>
      <c r="I60" s="11">
        <v>0</v>
      </c>
    </row>
    <row r="61" spans="1:9" x14ac:dyDescent="0.3">
      <c r="A61" s="3">
        <f t="shared" si="1"/>
        <v>53</v>
      </c>
      <c r="B61" s="3" t="s">
        <v>62</v>
      </c>
      <c r="C61" s="10">
        <f t="shared" si="2"/>
        <v>0.12471887139644244</v>
      </c>
      <c r="D61" s="11">
        <v>2440</v>
      </c>
      <c r="E61" s="11">
        <v>0</v>
      </c>
      <c r="F61" s="11">
        <v>19564</v>
      </c>
      <c r="G61" s="11"/>
      <c r="H61" s="11">
        <v>287</v>
      </c>
      <c r="I61" s="11">
        <v>300</v>
      </c>
    </row>
    <row r="62" spans="1:9" x14ac:dyDescent="0.3">
      <c r="A62" s="3">
        <f t="shared" si="1"/>
        <v>54</v>
      </c>
      <c r="B62" s="3" t="s">
        <v>63</v>
      </c>
      <c r="C62" s="10">
        <f t="shared" si="2"/>
        <v>0.12058883028100788</v>
      </c>
      <c r="D62" s="11">
        <v>553.779</v>
      </c>
      <c r="E62" s="11">
        <v>0</v>
      </c>
      <c r="F62" s="11">
        <v>4592.2910000000002</v>
      </c>
      <c r="G62" s="3"/>
      <c r="H62" s="11">
        <v>0</v>
      </c>
      <c r="I62" s="11">
        <v>0</v>
      </c>
    </row>
    <row r="63" spans="1:9" x14ac:dyDescent="0.3">
      <c r="A63" s="3">
        <f t="shared" si="1"/>
        <v>55</v>
      </c>
      <c r="B63" s="3" t="s">
        <v>64</v>
      </c>
      <c r="C63" s="10">
        <f t="shared" si="2"/>
        <v>0.12022458971477584</v>
      </c>
      <c r="D63" s="11">
        <v>726.64800000000002</v>
      </c>
      <c r="E63" s="11">
        <v>0</v>
      </c>
      <c r="F63" s="11">
        <v>6044.0879999999997</v>
      </c>
      <c r="G63" s="11"/>
      <c r="H63" s="11">
        <v>12.35</v>
      </c>
      <c r="I63" s="11">
        <v>12.068</v>
      </c>
    </row>
    <row r="64" spans="1:9" x14ac:dyDescent="0.3">
      <c r="A64" s="3">
        <f t="shared" si="1"/>
        <v>56</v>
      </c>
      <c r="B64" s="3" t="s">
        <v>65</v>
      </c>
      <c r="C64" s="10">
        <f t="shared" si="2"/>
        <v>0.1182034634304954</v>
      </c>
      <c r="D64" s="11">
        <v>281.73500000000001</v>
      </c>
      <c r="E64" s="11">
        <v>0</v>
      </c>
      <c r="F64" s="11">
        <v>2383.4749999999999</v>
      </c>
      <c r="G64" s="3"/>
      <c r="H64" s="11">
        <v>0</v>
      </c>
      <c r="I64" s="11">
        <v>0</v>
      </c>
    </row>
    <row r="65" spans="1:9" x14ac:dyDescent="0.3">
      <c r="A65" s="3">
        <f t="shared" si="1"/>
        <v>57</v>
      </c>
      <c r="B65" s="3" t="s">
        <v>66</v>
      </c>
      <c r="C65" s="10">
        <f t="shared" si="2"/>
        <v>0.11654034475819974</v>
      </c>
      <c r="D65" s="11">
        <v>3475</v>
      </c>
      <c r="E65" s="11">
        <v>0</v>
      </c>
      <c r="F65" s="11">
        <v>29818</v>
      </c>
      <c r="G65" s="11"/>
      <c r="H65" s="11">
        <v>354</v>
      </c>
      <c r="I65" s="11">
        <v>287</v>
      </c>
    </row>
    <row r="66" spans="1:9" x14ac:dyDescent="0.3">
      <c r="A66" s="3">
        <f t="shared" si="1"/>
        <v>58</v>
      </c>
      <c r="B66" s="3" t="s">
        <v>67</v>
      </c>
      <c r="C66" s="10">
        <f t="shared" si="2"/>
        <v>0.11270048433785386</v>
      </c>
      <c r="D66" s="11">
        <v>306.00099999999998</v>
      </c>
      <c r="E66" s="11">
        <v>0.37</v>
      </c>
      <c r="F66" s="11">
        <v>2717.7310000000002</v>
      </c>
      <c r="G66" s="3"/>
      <c r="H66" s="11">
        <v>0</v>
      </c>
      <c r="I66" s="11">
        <v>0</v>
      </c>
    </row>
    <row r="67" spans="1:9" x14ac:dyDescent="0.3">
      <c r="A67" s="3">
        <f t="shared" si="1"/>
        <v>59</v>
      </c>
      <c r="B67" s="3" t="s">
        <v>68</v>
      </c>
      <c r="C67" s="10">
        <f t="shared" si="2"/>
        <v>0.11155230764414732</v>
      </c>
      <c r="D67" s="11">
        <v>480.95400000000001</v>
      </c>
      <c r="E67" s="11">
        <v>0.15</v>
      </c>
      <c r="F67" s="11">
        <v>4312.5150000000003</v>
      </c>
      <c r="G67" s="11"/>
      <c r="H67" s="11">
        <v>0.99399999999999999</v>
      </c>
      <c r="I67" s="11">
        <v>1.4830000000000001</v>
      </c>
    </row>
    <row r="68" spans="1:9" x14ac:dyDescent="0.3">
      <c r="A68" s="3">
        <f t="shared" si="1"/>
        <v>60</v>
      </c>
      <c r="B68" s="3" t="s">
        <v>69</v>
      </c>
      <c r="C68" s="10">
        <f t="shared" si="2"/>
        <v>0.11039473124925003</v>
      </c>
      <c r="D68" s="11">
        <v>1173.923</v>
      </c>
      <c r="E68" s="11">
        <v>0</v>
      </c>
      <c r="F68" s="11">
        <v>10633.868</v>
      </c>
      <c r="G68" s="3"/>
      <c r="H68" s="11">
        <v>5.6000000000000001E-2</v>
      </c>
      <c r="I68" s="11">
        <v>0.13700000000000001</v>
      </c>
    </row>
    <row r="69" spans="1:9" x14ac:dyDescent="0.3">
      <c r="A69" s="3">
        <f t="shared" si="1"/>
        <v>61</v>
      </c>
      <c r="B69" s="3" t="s">
        <v>70</v>
      </c>
      <c r="C69" s="10">
        <f t="shared" si="2"/>
        <v>0.10993409594680176</v>
      </c>
      <c r="D69" s="11">
        <v>155.53299999999999</v>
      </c>
      <c r="E69" s="11">
        <v>0</v>
      </c>
      <c r="F69" s="11">
        <v>1414.7840000000001</v>
      </c>
      <c r="G69" s="3"/>
      <c r="H69" s="11">
        <v>0</v>
      </c>
      <c r="I69" s="11">
        <v>0</v>
      </c>
    </row>
    <row r="70" spans="1:9" x14ac:dyDescent="0.3">
      <c r="A70" s="3">
        <f t="shared" si="1"/>
        <v>62</v>
      </c>
      <c r="B70" s="3" t="s">
        <v>71</v>
      </c>
      <c r="C70" s="10">
        <f t="shared" si="2"/>
        <v>0.10856594760330651</v>
      </c>
      <c r="D70" s="11">
        <v>1972.6310000000001</v>
      </c>
      <c r="E70" s="11">
        <v>0</v>
      </c>
      <c r="F70" s="11">
        <v>18169.886999999999</v>
      </c>
      <c r="G70" s="11"/>
      <c r="H70" s="11">
        <v>49.941000000000003</v>
      </c>
      <c r="I70" s="11">
        <v>63.968000000000004</v>
      </c>
    </row>
    <row r="71" spans="1:9" x14ac:dyDescent="0.3">
      <c r="A71" s="3">
        <f t="shared" ref="A71:A96" si="3">A70+1</f>
        <v>63</v>
      </c>
      <c r="B71" s="3" t="s">
        <v>72</v>
      </c>
      <c r="C71" s="10">
        <f t="shared" si="2"/>
        <v>0.10620842492485758</v>
      </c>
      <c r="D71" s="11">
        <v>1183.2</v>
      </c>
      <c r="E71" s="11">
        <v>0.7</v>
      </c>
      <c r="F71" s="11">
        <v>11145.5</v>
      </c>
      <c r="G71" s="3"/>
      <c r="H71" s="11">
        <v>30</v>
      </c>
      <c r="I71" s="11">
        <v>60</v>
      </c>
    </row>
    <row r="72" spans="1:9" x14ac:dyDescent="0.3">
      <c r="A72" s="3">
        <f t="shared" si="3"/>
        <v>64</v>
      </c>
      <c r="B72" s="3" t="s">
        <v>73</v>
      </c>
      <c r="C72" s="10">
        <f t="shared" si="2"/>
        <v>0.10445763623103343</v>
      </c>
      <c r="D72" s="11">
        <v>457.75299999999999</v>
      </c>
      <c r="E72" s="11">
        <v>0</v>
      </c>
      <c r="F72" s="11">
        <v>4382.1880000000001</v>
      </c>
      <c r="G72" s="3"/>
      <c r="H72" s="11">
        <v>0</v>
      </c>
      <c r="I72" s="11">
        <v>0</v>
      </c>
    </row>
    <row r="73" spans="1:9" x14ac:dyDescent="0.3">
      <c r="A73" s="3">
        <f t="shared" si="3"/>
        <v>65</v>
      </c>
      <c r="B73" s="3" t="s">
        <v>74</v>
      </c>
      <c r="C73" s="10">
        <f t="shared" si="2"/>
        <v>0.10230290612722517</v>
      </c>
      <c r="D73" s="11">
        <v>2398.268</v>
      </c>
      <c r="E73" s="11">
        <v>0</v>
      </c>
      <c r="F73" s="11">
        <v>23442.813999999998</v>
      </c>
      <c r="G73" s="11"/>
      <c r="H73" s="11">
        <v>0</v>
      </c>
      <c r="I73" s="11">
        <v>0</v>
      </c>
    </row>
    <row r="74" spans="1:9" x14ac:dyDescent="0.3">
      <c r="A74" s="3">
        <f t="shared" si="3"/>
        <v>66</v>
      </c>
      <c r="B74" s="3" t="s">
        <v>75</v>
      </c>
      <c r="C74" s="10">
        <f t="shared" si="2"/>
        <v>0.10192747363244695</v>
      </c>
      <c r="D74" s="11">
        <v>222.08</v>
      </c>
      <c r="E74" s="11">
        <v>0.15</v>
      </c>
      <c r="F74" s="11">
        <v>2179.9520000000002</v>
      </c>
      <c r="G74" s="11"/>
      <c r="H74" s="11">
        <v>0</v>
      </c>
      <c r="I74" s="11">
        <v>0</v>
      </c>
    </row>
    <row r="75" spans="1:9" x14ac:dyDescent="0.3">
      <c r="A75" s="3">
        <f t="shared" si="3"/>
        <v>67</v>
      </c>
      <c r="B75" s="3" t="s">
        <v>76</v>
      </c>
      <c r="C75" s="10">
        <f t="shared" si="2"/>
        <v>0.10069101678183613</v>
      </c>
      <c r="D75" s="11">
        <v>510</v>
      </c>
      <c r="E75" s="11">
        <v>0</v>
      </c>
      <c r="F75" s="11">
        <v>5065</v>
      </c>
      <c r="G75" s="11"/>
      <c r="H75" s="11">
        <v>2</v>
      </c>
      <c r="I75" s="11">
        <v>2</v>
      </c>
    </row>
    <row r="76" spans="1:9" x14ac:dyDescent="0.3">
      <c r="A76" s="3">
        <f t="shared" si="3"/>
        <v>68</v>
      </c>
      <c r="B76" s="3" t="s">
        <v>77</v>
      </c>
      <c r="C76" s="10">
        <f t="shared" si="2"/>
        <v>9.9336745613595706E-2</v>
      </c>
      <c r="D76" s="11">
        <v>87.257000000000005</v>
      </c>
      <c r="E76" s="11">
        <v>0</v>
      </c>
      <c r="F76" s="11">
        <v>878.39599999999996</v>
      </c>
      <c r="G76" s="3"/>
      <c r="H76" s="11">
        <v>0</v>
      </c>
      <c r="I76" s="11">
        <v>0</v>
      </c>
    </row>
    <row r="77" spans="1:9" x14ac:dyDescent="0.3">
      <c r="A77" s="3">
        <f t="shared" si="3"/>
        <v>69</v>
      </c>
      <c r="B77" s="3" t="s">
        <v>78</v>
      </c>
      <c r="C77" s="10">
        <f t="shared" si="2"/>
        <v>8.880151195019817E-2</v>
      </c>
      <c r="D77" s="11">
        <v>631.91600000000005</v>
      </c>
      <c r="E77" s="11">
        <v>4128.1899999999996</v>
      </c>
      <c r="F77" s="11">
        <v>43376.561000000002</v>
      </c>
      <c r="G77" s="11"/>
      <c r="H77" s="11">
        <v>21.545000000000002</v>
      </c>
      <c r="I77" s="11">
        <v>18.158000000000001</v>
      </c>
    </row>
    <row r="78" spans="1:9" x14ac:dyDescent="0.3">
      <c r="A78" s="3">
        <f t="shared" si="3"/>
        <v>70</v>
      </c>
      <c r="B78" s="3" t="s">
        <v>79</v>
      </c>
      <c r="C78" s="10">
        <f t="shared" si="2"/>
        <v>8.6917274227023583E-2</v>
      </c>
      <c r="D78" s="11">
        <v>130.661</v>
      </c>
      <c r="E78" s="11">
        <v>0</v>
      </c>
      <c r="F78" s="11">
        <v>1503.28</v>
      </c>
      <c r="G78" s="3"/>
      <c r="H78" s="11">
        <v>0</v>
      </c>
      <c r="I78" s="11">
        <v>0</v>
      </c>
    </row>
    <row r="79" spans="1:9" x14ac:dyDescent="0.3">
      <c r="A79" s="3">
        <f t="shared" si="3"/>
        <v>71</v>
      </c>
      <c r="B79" s="3" t="s">
        <v>80</v>
      </c>
      <c r="C79" s="10">
        <f t="shared" si="2"/>
        <v>8.3761007486722397E-2</v>
      </c>
      <c r="D79" s="11">
        <v>498.02</v>
      </c>
      <c r="E79" s="11">
        <v>0</v>
      </c>
      <c r="F79" s="11">
        <v>5945.7259999999997</v>
      </c>
      <c r="G79" s="3"/>
      <c r="H79" s="11">
        <v>0</v>
      </c>
      <c r="I79" s="11">
        <v>0</v>
      </c>
    </row>
    <row r="80" spans="1:9" x14ac:dyDescent="0.3">
      <c r="A80" s="3">
        <f t="shared" si="3"/>
        <v>72</v>
      </c>
      <c r="B80" s="3" t="s">
        <v>81</v>
      </c>
      <c r="C80" s="10">
        <f t="shared" si="2"/>
        <v>8.3285704487780346E-2</v>
      </c>
      <c r="D80" s="11">
        <v>1457.2</v>
      </c>
      <c r="E80" s="11">
        <v>0</v>
      </c>
      <c r="F80" s="11">
        <v>17496.400000000001</v>
      </c>
      <c r="G80" s="3"/>
      <c r="H80" s="11">
        <v>58</v>
      </c>
      <c r="I80" s="11">
        <v>61.3</v>
      </c>
    </row>
    <row r="81" spans="1:9" x14ac:dyDescent="0.3">
      <c r="A81" s="3">
        <f t="shared" si="3"/>
        <v>73</v>
      </c>
      <c r="B81" s="3" t="s">
        <v>82</v>
      </c>
      <c r="C81" s="10">
        <f t="shared" si="2"/>
        <v>8.2309178639290423E-2</v>
      </c>
      <c r="D81" s="11">
        <v>6154.1329999999998</v>
      </c>
      <c r="E81" s="11">
        <v>0</v>
      </c>
      <c r="F81" s="11">
        <v>74768.490000000005</v>
      </c>
      <c r="G81" s="11"/>
      <c r="H81" s="11">
        <v>164.203</v>
      </c>
      <c r="I81" s="11">
        <v>592.05100000000004</v>
      </c>
    </row>
    <row r="82" spans="1:9" x14ac:dyDescent="0.3">
      <c r="A82" s="3">
        <f t="shared" si="3"/>
        <v>74</v>
      </c>
      <c r="B82" s="3" t="s">
        <v>83</v>
      </c>
      <c r="C82" s="10">
        <f t="shared" si="2"/>
        <v>8.0359895731143313E-2</v>
      </c>
      <c r="D82" s="11">
        <v>1720.2</v>
      </c>
      <c r="E82" s="11">
        <v>0</v>
      </c>
      <c r="F82" s="11">
        <v>21406.2</v>
      </c>
      <c r="G82" s="11"/>
      <c r="H82" s="11">
        <v>118.3</v>
      </c>
      <c r="I82" s="11">
        <v>76.7</v>
      </c>
    </row>
    <row r="83" spans="1:9" x14ac:dyDescent="0.3">
      <c r="A83" s="3">
        <f t="shared" si="3"/>
        <v>75</v>
      </c>
      <c r="B83" s="3" t="s">
        <v>84</v>
      </c>
      <c r="C83" s="10">
        <f t="shared" si="2"/>
        <v>7.7740193073245228E-2</v>
      </c>
      <c r="D83" s="11">
        <f>194.218</f>
        <v>194.21799999999999</v>
      </c>
      <c r="E83" s="11">
        <v>6.5000000000000002E-2</v>
      </c>
      <c r="F83" s="11">
        <v>2498.9479999999999</v>
      </c>
      <c r="G83" s="3"/>
      <c r="H83" s="11">
        <v>0</v>
      </c>
      <c r="I83" s="11">
        <v>0</v>
      </c>
    </row>
    <row r="84" spans="1:9" x14ac:dyDescent="0.3">
      <c r="A84" s="3">
        <f t="shared" si="3"/>
        <v>76</v>
      </c>
      <c r="B84" s="3" t="s">
        <v>85</v>
      </c>
      <c r="C84" s="10">
        <f t="shared" si="2"/>
        <v>7.5714405950172231E-2</v>
      </c>
      <c r="D84" s="11">
        <v>451.596</v>
      </c>
      <c r="E84" s="11">
        <v>0</v>
      </c>
      <c r="F84" s="11">
        <v>5964.4660000000003</v>
      </c>
      <c r="G84" s="11"/>
      <c r="H84" s="11">
        <v>0</v>
      </c>
      <c r="I84" s="11">
        <v>0</v>
      </c>
    </row>
    <row r="85" spans="1:9" x14ac:dyDescent="0.3">
      <c r="A85" s="3">
        <f t="shared" si="3"/>
        <v>77</v>
      </c>
      <c r="B85" s="3" t="s">
        <v>86</v>
      </c>
      <c r="C85" s="10">
        <f t="shared" si="2"/>
        <v>7.5628823048152133E-2</v>
      </c>
      <c r="D85" s="11">
        <v>72.935000000000002</v>
      </c>
      <c r="E85" s="11">
        <v>0</v>
      </c>
      <c r="F85" s="11">
        <v>964.38099999999997</v>
      </c>
      <c r="G85" s="11"/>
      <c r="H85" s="11">
        <v>0</v>
      </c>
      <c r="I85" s="11">
        <v>0</v>
      </c>
    </row>
    <row r="86" spans="1:9" x14ac:dyDescent="0.3">
      <c r="A86" s="3">
        <f t="shared" si="3"/>
        <v>78</v>
      </c>
      <c r="B86" s="3" t="s">
        <v>87</v>
      </c>
      <c r="C86" s="10">
        <f t="shared" si="2"/>
        <v>7.181428076117588E-2</v>
      </c>
      <c r="D86" s="11">
        <v>118.26900000000001</v>
      </c>
      <c r="E86" s="11">
        <v>0</v>
      </c>
      <c r="F86" s="11">
        <v>1646.873</v>
      </c>
      <c r="G86" s="11"/>
      <c r="H86" s="11">
        <v>5.1230000000000002</v>
      </c>
      <c r="I86" s="11">
        <v>5.7569999999999997</v>
      </c>
    </row>
    <row r="87" spans="1:9" x14ac:dyDescent="0.3">
      <c r="A87" s="3">
        <f t="shared" si="3"/>
        <v>79</v>
      </c>
      <c r="B87" s="3" t="s">
        <v>88</v>
      </c>
      <c r="C87" s="10">
        <f t="shared" si="2"/>
        <v>6.8852338560031118E-2</v>
      </c>
      <c r="D87" s="11">
        <v>5916.4840000000004</v>
      </c>
      <c r="E87" s="11">
        <v>0</v>
      </c>
      <c r="F87" s="11">
        <v>85930.036999999997</v>
      </c>
      <c r="G87" s="11"/>
      <c r="H87" s="11">
        <v>143.49700000000001</v>
      </c>
      <c r="I87" s="11">
        <v>99.355000000000004</v>
      </c>
    </row>
    <row r="88" spans="1:9" x14ac:dyDescent="0.3">
      <c r="A88" s="3">
        <f t="shared" si="3"/>
        <v>80</v>
      </c>
      <c r="B88" s="12" t="s">
        <v>89</v>
      </c>
      <c r="C88" s="10">
        <f t="shared" si="2"/>
        <v>6.6025025974444707E-2</v>
      </c>
      <c r="D88" s="11">
        <v>923.54399999999998</v>
      </c>
      <c r="E88" s="11">
        <v>0</v>
      </c>
      <c r="F88" s="11">
        <v>13987.787</v>
      </c>
      <c r="G88" s="11"/>
      <c r="H88" s="11">
        <v>21.774999999999999</v>
      </c>
      <c r="I88" s="11">
        <v>34.366999999999997</v>
      </c>
    </row>
    <row r="89" spans="1:9" x14ac:dyDescent="0.3">
      <c r="A89" s="3">
        <f t="shared" si="3"/>
        <v>81</v>
      </c>
      <c r="B89" s="3" t="s">
        <v>90</v>
      </c>
      <c r="C89" s="10">
        <f t="shared" si="2"/>
        <v>6.1265967734180075E-2</v>
      </c>
      <c r="D89" s="11">
        <v>137609</v>
      </c>
      <c r="E89" s="11">
        <v>0</v>
      </c>
      <c r="F89" s="11">
        <v>2246092</v>
      </c>
      <c r="G89" s="11"/>
      <c r="H89" s="11">
        <v>17118</v>
      </c>
      <c r="I89" s="11">
        <v>16329</v>
      </c>
    </row>
    <row r="90" spans="1:9" x14ac:dyDescent="0.3">
      <c r="A90" s="3">
        <f t="shared" si="3"/>
        <v>82</v>
      </c>
      <c r="B90" s="3" t="s">
        <v>91</v>
      </c>
      <c r="C90" s="10">
        <f t="shared" si="2"/>
        <v>5.7950563891325309E-2</v>
      </c>
      <c r="D90" s="11">
        <v>148789</v>
      </c>
      <c r="E90" s="11">
        <v>0</v>
      </c>
      <c r="F90" s="11">
        <v>2567516</v>
      </c>
      <c r="G90" s="11"/>
      <c r="H90" s="11">
        <v>8157</v>
      </c>
      <c r="I90" s="11">
        <v>10718</v>
      </c>
    </row>
    <row r="91" spans="1:9" x14ac:dyDescent="0.3">
      <c r="A91" s="3">
        <f t="shared" si="3"/>
        <v>83</v>
      </c>
      <c r="B91" s="3" t="s">
        <v>92</v>
      </c>
      <c r="C91" s="10">
        <f t="shared" si="2"/>
        <v>5.1969137686991754E-2</v>
      </c>
      <c r="D91" s="11">
        <v>3745</v>
      </c>
      <c r="E91" s="11">
        <v>0</v>
      </c>
      <c r="F91" s="11">
        <v>72062</v>
      </c>
      <c r="G91" s="11"/>
      <c r="H91" s="11">
        <v>106</v>
      </c>
      <c r="I91" s="11">
        <v>124</v>
      </c>
    </row>
    <row r="92" spans="1:9" x14ac:dyDescent="0.3">
      <c r="A92" s="3">
        <f t="shared" si="3"/>
        <v>84</v>
      </c>
      <c r="B92" s="3" t="s">
        <v>93</v>
      </c>
      <c r="C92" s="10">
        <f t="shared" si="2"/>
        <v>4.7767860440659275E-2</v>
      </c>
      <c r="D92" s="11">
        <v>142261</v>
      </c>
      <c r="E92" s="11">
        <v>0</v>
      </c>
      <c r="F92" s="11">
        <v>2978174</v>
      </c>
      <c r="G92" s="11"/>
      <c r="H92" s="11">
        <v>10455</v>
      </c>
      <c r="I92" s="11">
        <v>9861</v>
      </c>
    </row>
    <row r="93" spans="1:9" x14ac:dyDescent="0.3">
      <c r="A93" s="3">
        <f t="shared" si="3"/>
        <v>85</v>
      </c>
      <c r="B93" s="3" t="s">
        <v>94</v>
      </c>
      <c r="C93" s="10">
        <f t="shared" si="2"/>
        <v>4.603651033521973E-2</v>
      </c>
      <c r="D93" s="11">
        <v>16106.2</v>
      </c>
      <c r="E93" s="11">
        <v>0</v>
      </c>
      <c r="F93" s="11">
        <v>349857.1</v>
      </c>
      <c r="G93" s="11"/>
      <c r="H93" s="11">
        <v>989.6</v>
      </c>
      <c r="I93" s="11">
        <v>969.3</v>
      </c>
    </row>
    <row r="94" spans="1:9" x14ac:dyDescent="0.3">
      <c r="A94" s="3">
        <f t="shared" si="3"/>
        <v>86</v>
      </c>
      <c r="B94" s="3" t="s">
        <v>95</v>
      </c>
      <c r="C94" s="10">
        <f t="shared" si="2"/>
        <v>3.8442751837271805E-2</v>
      </c>
      <c r="D94" s="11">
        <v>17236</v>
      </c>
      <c r="E94" s="11">
        <v>0</v>
      </c>
      <c r="F94" s="11">
        <v>448355</v>
      </c>
      <c r="G94" s="11"/>
      <c r="H94" s="11">
        <v>234</v>
      </c>
      <c r="I94" s="11">
        <v>179</v>
      </c>
    </row>
    <row r="95" spans="1:9" x14ac:dyDescent="0.3">
      <c r="A95" s="3">
        <f t="shared" si="3"/>
        <v>87</v>
      </c>
      <c r="B95" s="3" t="s">
        <v>96</v>
      </c>
      <c r="C95" s="10">
        <f t="shared" si="2"/>
        <v>2.1583278382919839E-2</v>
      </c>
      <c r="D95" s="11">
        <v>1988.239</v>
      </c>
      <c r="E95" s="11">
        <v>0</v>
      </c>
      <c r="F95" s="11">
        <v>92119.415999999997</v>
      </c>
      <c r="G95" s="3"/>
      <c r="H95" s="11">
        <v>414.25900000000001</v>
      </c>
      <c r="I95" s="11">
        <v>382.15100000000001</v>
      </c>
    </row>
    <row r="96" spans="1:9" x14ac:dyDescent="0.3">
      <c r="A96" s="3">
        <f t="shared" si="3"/>
        <v>88</v>
      </c>
      <c r="B96" s="3" t="s">
        <v>97</v>
      </c>
      <c r="C96" s="10">
        <f t="shared" si="2"/>
        <v>1.3214560579017178E-2</v>
      </c>
      <c r="D96" s="11">
        <v>1614</v>
      </c>
      <c r="E96" s="11">
        <v>0</v>
      </c>
      <c r="F96" s="11">
        <v>122138</v>
      </c>
      <c r="G96" s="11"/>
      <c r="H96" s="11">
        <v>84</v>
      </c>
      <c r="I96" s="11">
        <v>88</v>
      </c>
    </row>
    <row r="97" spans="1:9" x14ac:dyDescent="0.3">
      <c r="A97" s="3"/>
      <c r="B97" s="15" t="s">
        <v>98</v>
      </c>
      <c r="C97" s="16">
        <v>5.9746821107075139E-2</v>
      </c>
      <c r="D97" s="17">
        <v>576249.51199999987</v>
      </c>
      <c r="E97" s="17">
        <v>4794.1839999999993</v>
      </c>
      <c r="F97" s="17">
        <v>9707444.9279999994</v>
      </c>
      <c r="G97" s="3"/>
      <c r="H97" s="17">
        <v>45366.02</v>
      </c>
      <c r="I97" s="17">
        <v>46587.073000000004</v>
      </c>
    </row>
    <row r="98" spans="1:9" x14ac:dyDescent="0.3">
      <c r="A98" s="3"/>
      <c r="B98" s="15" t="s">
        <v>99</v>
      </c>
      <c r="C98" s="10">
        <v>6.0331906282710603E-2</v>
      </c>
      <c r="D98" s="11">
        <v>557356.54700000002</v>
      </c>
      <c r="E98" s="11">
        <v>4610.2770000000028</v>
      </c>
      <c r="F98" s="11">
        <v>9297776.2120000012</v>
      </c>
      <c r="G98" s="11"/>
      <c r="H98" s="10"/>
      <c r="I98" s="17"/>
    </row>
    <row r="99" spans="1:9" x14ac:dyDescent="0.3">
      <c r="A99" s="3"/>
      <c r="B99" s="3"/>
      <c r="C99" s="16"/>
      <c r="D99" s="18">
        <v>3.3897448772589378E-2</v>
      </c>
      <c r="E99" s="18">
        <v>3.9890661667400185E-2</v>
      </c>
      <c r="F99" s="18">
        <v>4.4060935288081859E-2</v>
      </c>
      <c r="G99" s="16"/>
      <c r="H99" s="10"/>
      <c r="I99" s="17"/>
    </row>
    <row r="100" spans="1:9" x14ac:dyDescent="0.3">
      <c r="A100" s="3"/>
      <c r="B100" s="3" t="s">
        <v>100</v>
      </c>
      <c r="C100" s="10">
        <v>5.9717571976874564E-2</v>
      </c>
      <c r="D100" s="11">
        <v>912925.4449999996</v>
      </c>
      <c r="E100" s="11">
        <v>4794.1839999999984</v>
      </c>
      <c r="F100" s="11">
        <v>15350002.991999995</v>
      </c>
      <c r="G100" s="17"/>
      <c r="H100" s="10"/>
      <c r="I100" s="17"/>
    </row>
    <row r="101" spans="1:9" x14ac:dyDescent="0.3">
      <c r="A101" s="3"/>
      <c r="B101" s="3" t="s">
        <v>101</v>
      </c>
      <c r="C101" s="10">
        <v>5.9169655794932677E-2</v>
      </c>
      <c r="D101" s="11">
        <v>885312.5878000001</v>
      </c>
      <c r="E101" s="11">
        <v>4610.2770000000028</v>
      </c>
      <c r="F101" s="11">
        <v>15023048.417600002</v>
      </c>
      <c r="G101" s="17"/>
      <c r="H101" s="10"/>
      <c r="I101" s="17"/>
    </row>
    <row r="102" spans="1:9" x14ac:dyDescent="0.3">
      <c r="A102" s="3"/>
      <c r="B102" s="19">
        <v>2018</v>
      </c>
      <c r="C102" s="16"/>
      <c r="D102" s="18">
        <v>3.1189952092082418E-2</v>
      </c>
      <c r="E102" s="18">
        <v>3.9890661667399963E-2</v>
      </c>
      <c r="F102" s="18">
        <v>2.1763530630504624E-2</v>
      </c>
      <c r="G102" s="16"/>
      <c r="H102" s="10"/>
      <c r="I102" s="17"/>
    </row>
    <row r="103" spans="1:9" x14ac:dyDescent="0.3">
      <c r="A103" s="1"/>
      <c r="B103" s="20" t="s">
        <v>102</v>
      </c>
      <c r="C103" s="10">
        <v>5.5014244495033358E-2</v>
      </c>
      <c r="D103" s="11">
        <v>428659</v>
      </c>
      <c r="E103" s="11">
        <v>0</v>
      </c>
      <c r="F103" s="11">
        <v>7791782</v>
      </c>
      <c r="G103" s="11"/>
      <c r="H103" s="21">
        <v>35730</v>
      </c>
      <c r="I103" s="21">
        <v>36908</v>
      </c>
    </row>
    <row r="104" spans="1:9" x14ac:dyDescent="0.3">
      <c r="A104" s="1"/>
      <c r="B104" s="20" t="s">
        <v>103</v>
      </c>
      <c r="C104" s="10">
        <v>0.14891561697710975</v>
      </c>
      <c r="D104" s="11">
        <v>62992.079000000005</v>
      </c>
      <c r="E104" s="11">
        <v>151.57300000000001</v>
      </c>
      <c r="F104" s="11">
        <v>423799.11000000004</v>
      </c>
      <c r="G104" s="11"/>
      <c r="H104" s="21">
        <v>217.02800000000002</v>
      </c>
      <c r="I104" s="21">
        <v>688.78600000000006</v>
      </c>
    </row>
    <row r="105" spans="1:9" x14ac:dyDescent="0.3">
      <c r="A105" s="1"/>
      <c r="B105" s="20" t="s">
        <v>104</v>
      </c>
      <c r="C105" s="10">
        <v>5.9133862297342764E-2</v>
      </c>
      <c r="D105" s="11">
        <v>84598.433000000005</v>
      </c>
      <c r="E105" s="11">
        <v>4642.6109999999999</v>
      </c>
      <c r="F105" s="11">
        <v>1491863.8179999995</v>
      </c>
      <c r="G105" s="11"/>
      <c r="H105" s="22">
        <v>7400.9920000000011</v>
      </c>
      <c r="I105" s="22">
        <v>6973.2869999999994</v>
      </c>
    </row>
    <row r="106" spans="1:9" x14ac:dyDescent="0.3">
      <c r="A106" s="1"/>
      <c r="B106" s="3"/>
      <c r="C106" s="16">
        <v>5.9746821107075153E-2</v>
      </c>
      <c r="D106" s="17">
        <v>576249.51199999999</v>
      </c>
      <c r="E106" s="17">
        <v>4794.1840000000002</v>
      </c>
      <c r="F106" s="17">
        <v>9707444.9279999994</v>
      </c>
      <c r="G106" s="17"/>
      <c r="H106" s="23">
        <v>45366.02</v>
      </c>
      <c r="I106" s="23">
        <v>46587.073000000004</v>
      </c>
    </row>
    <row r="107" spans="1:9" x14ac:dyDescent="0.3">
      <c r="A107" s="1"/>
      <c r="B107" s="19">
        <v>2017</v>
      </c>
      <c r="C107" s="16"/>
      <c r="D107" s="3"/>
      <c r="E107" s="17"/>
      <c r="F107" s="17"/>
      <c r="G107" s="17"/>
      <c r="H107" s="24"/>
      <c r="I107" s="1"/>
    </row>
    <row r="108" spans="1:9" x14ac:dyDescent="0.3">
      <c r="A108" s="1"/>
      <c r="B108" s="20" t="s">
        <v>105</v>
      </c>
      <c r="C108" s="10">
        <v>5.7282174370542567E-2</v>
      </c>
      <c r="D108" s="11">
        <v>327956.04080000002</v>
      </c>
      <c r="E108" s="11">
        <v>0</v>
      </c>
      <c r="F108" s="11">
        <v>5725272.2056</v>
      </c>
      <c r="G108" s="17"/>
      <c r="H108" s="24"/>
      <c r="I108" s="1"/>
    </row>
    <row r="109" spans="1:9" x14ac:dyDescent="0.3">
      <c r="A109" s="3"/>
      <c r="B109" s="20" t="s">
        <v>102</v>
      </c>
      <c r="C109" s="10">
        <v>5.5589518741289701E-2</v>
      </c>
      <c r="D109" s="11">
        <v>419101</v>
      </c>
      <c r="E109" s="11">
        <v>0</v>
      </c>
      <c r="F109" s="11">
        <v>7539209</v>
      </c>
      <c r="G109" s="11"/>
      <c r="H109" s="13"/>
      <c r="I109" s="1"/>
    </row>
    <row r="110" spans="1:9" x14ac:dyDescent="0.3">
      <c r="A110" s="3"/>
      <c r="B110" s="20" t="s">
        <v>103</v>
      </c>
      <c r="C110" s="10">
        <v>0.15349548750196562</v>
      </c>
      <c r="D110" s="11">
        <v>60164.618000000009</v>
      </c>
      <c r="E110" s="11">
        <v>162.786</v>
      </c>
      <c r="F110" s="11">
        <v>392790.64199999976</v>
      </c>
      <c r="G110" s="11"/>
      <c r="H110" s="13"/>
      <c r="I110" s="1"/>
    </row>
    <row r="111" spans="1:9" x14ac:dyDescent="0.3">
      <c r="A111" s="3"/>
      <c r="B111" s="20" t="s">
        <v>104</v>
      </c>
      <c r="C111" s="10">
        <v>5.9716921326304462E-2</v>
      </c>
      <c r="D111" s="11">
        <v>78090.928999999975</v>
      </c>
      <c r="E111" s="11">
        <v>4447.491</v>
      </c>
      <c r="F111" s="11">
        <v>1365776.5700000003</v>
      </c>
      <c r="G111" s="11"/>
      <c r="H111" s="13"/>
      <c r="I111" s="1"/>
    </row>
    <row r="112" spans="1:9" x14ac:dyDescent="0.3">
      <c r="A112" s="3"/>
      <c r="B112" s="19">
        <v>2018</v>
      </c>
      <c r="C112" s="16">
        <v>5.9169655794932677E-2</v>
      </c>
      <c r="D112" s="17">
        <v>885312.5878000001</v>
      </c>
      <c r="E112" s="17">
        <v>4610.277</v>
      </c>
      <c r="F112" s="17">
        <v>15023048.417600002</v>
      </c>
      <c r="G112" s="17"/>
      <c r="H112" s="1"/>
      <c r="I112" s="1"/>
    </row>
    <row r="113" spans="1:9" x14ac:dyDescent="0.3">
      <c r="A113" s="3"/>
      <c r="B113" s="3" t="s">
        <v>106</v>
      </c>
      <c r="C113" s="10">
        <v>0.13702202428214025</v>
      </c>
      <c r="D113" s="11">
        <v>128049</v>
      </c>
      <c r="E113" s="11">
        <v>0</v>
      </c>
      <c r="F113" s="11">
        <v>934514</v>
      </c>
      <c r="G113" s="11"/>
      <c r="H113" s="1"/>
      <c r="I113" s="1"/>
    </row>
    <row r="114" spans="1:9" x14ac:dyDescent="0.3">
      <c r="A114" s="3"/>
      <c r="B114" s="3" t="s">
        <v>107</v>
      </c>
      <c r="C114" s="10">
        <v>5.9667251835301631E-2</v>
      </c>
      <c r="D114" s="11">
        <v>32901</v>
      </c>
      <c r="E114" s="11">
        <v>0</v>
      </c>
      <c r="F114" s="11">
        <v>551408</v>
      </c>
      <c r="G114" s="11"/>
      <c r="H114" s="13"/>
      <c r="I114" s="1"/>
    </row>
    <row r="115" spans="1:9" x14ac:dyDescent="0.3">
      <c r="A115" s="3"/>
      <c r="B115" s="3" t="s">
        <v>108</v>
      </c>
      <c r="C115" s="10">
        <v>4.5627359425139312E-2</v>
      </c>
      <c r="D115" s="11">
        <v>163276</v>
      </c>
      <c r="E115" s="11">
        <v>0</v>
      </c>
      <c r="F115" s="11">
        <v>3578467</v>
      </c>
      <c r="G115" s="11"/>
      <c r="H115" s="13"/>
      <c r="I115" s="1"/>
    </row>
    <row r="116" spans="1:9" x14ac:dyDescent="0.3">
      <c r="A116" s="3"/>
      <c r="B116" s="3" t="s">
        <v>109</v>
      </c>
      <c r="C116" s="10">
        <v>4.3611391648228588E-2</v>
      </c>
      <c r="D116" s="11">
        <v>242.38300000000001</v>
      </c>
      <c r="E116" s="11">
        <v>0</v>
      </c>
      <c r="F116" s="11">
        <v>5557.7910000000002</v>
      </c>
      <c r="G116" s="11"/>
      <c r="H116" s="13"/>
      <c r="I116" s="1"/>
    </row>
    <row r="117" spans="1:9" x14ac:dyDescent="0.3">
      <c r="A117" s="3"/>
      <c r="B117" s="3"/>
      <c r="C117" s="16"/>
      <c r="D117" s="3"/>
      <c r="E117" s="25"/>
      <c r="F117" s="11"/>
      <c r="G117" s="25"/>
      <c r="H117" s="1"/>
      <c r="I117" s="1"/>
    </row>
    <row r="118" spans="1:9" x14ac:dyDescent="0.3">
      <c r="A118" s="3" t="s">
        <v>110</v>
      </c>
      <c r="B118" s="3"/>
      <c r="C118" s="16"/>
      <c r="D118" s="3"/>
      <c r="E118" s="25"/>
      <c r="F118" s="11"/>
      <c r="G118" s="25"/>
      <c r="H118" s="1"/>
      <c r="I118" s="1"/>
    </row>
    <row r="119" spans="1:9" x14ac:dyDescent="0.3">
      <c r="A119" s="3" t="s">
        <v>111</v>
      </c>
      <c r="B119" s="3"/>
      <c r="C119" s="16"/>
      <c r="D119" s="3"/>
      <c r="E119" s="25"/>
      <c r="F119" s="11"/>
      <c r="G119" s="25"/>
      <c r="H119" s="1"/>
      <c r="I119" s="1"/>
    </row>
  </sheetData>
  <pageMargins left="0.7" right="0.7" top="0.75" bottom="0.75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C404B-2464-4EE4-8489-6BB5BA83237C}">
  <dimension ref="A2:E19"/>
  <sheetViews>
    <sheetView workbookViewId="0">
      <selection activeCell="A4" sqref="A4:B14"/>
    </sheetView>
  </sheetViews>
  <sheetFormatPr defaultRowHeight="14.4" x14ac:dyDescent="0.3"/>
  <cols>
    <col min="1" max="1" width="31.6640625" customWidth="1"/>
  </cols>
  <sheetData>
    <row r="2" spans="1:5" x14ac:dyDescent="0.3">
      <c r="A2" s="28" t="s">
        <v>128</v>
      </c>
      <c r="B2" s="1"/>
      <c r="C2" s="1"/>
      <c r="D2" s="1"/>
      <c r="E2" s="1"/>
    </row>
    <row r="3" spans="1:5" x14ac:dyDescent="0.3">
      <c r="A3" s="1"/>
      <c r="B3" s="1"/>
      <c r="C3" s="1"/>
      <c r="D3" s="3" t="s">
        <v>2</v>
      </c>
      <c r="E3" s="3" t="s">
        <v>3</v>
      </c>
    </row>
    <row r="4" spans="1:5" x14ac:dyDescent="0.3">
      <c r="A4" s="8" t="s">
        <v>4</v>
      </c>
      <c r="B4" s="8" t="s">
        <v>5</v>
      </c>
      <c r="C4" s="8" t="s">
        <v>122</v>
      </c>
      <c r="D4" s="8" t="s">
        <v>123</v>
      </c>
      <c r="E4" s="8" t="s">
        <v>8</v>
      </c>
    </row>
    <row r="5" spans="1:5" x14ac:dyDescent="0.3">
      <c r="A5" s="3" t="s">
        <v>18</v>
      </c>
      <c r="B5" s="10">
        <f t="shared" ref="B5:B10" si="0">(C5+(D5*0.78))/E5</f>
        <v>0.24420492147041817</v>
      </c>
      <c r="C5" s="11">
        <v>2643.5720000000001</v>
      </c>
      <c r="D5" s="11">
        <v>0</v>
      </c>
      <c r="E5" s="11">
        <v>10825.22</v>
      </c>
    </row>
    <row r="6" spans="1:5" x14ac:dyDescent="0.3">
      <c r="A6" s="3" t="s">
        <v>51</v>
      </c>
      <c r="B6" s="10">
        <f t="shared" si="0"/>
        <v>0.13852870539199016</v>
      </c>
      <c r="C6" s="11">
        <v>462.30700000000002</v>
      </c>
      <c r="D6" s="11">
        <v>0</v>
      </c>
      <c r="E6" s="11">
        <v>3337.2649999999999</v>
      </c>
    </row>
    <row r="7" spans="1:5" x14ac:dyDescent="0.3">
      <c r="A7" s="3" t="s">
        <v>85</v>
      </c>
      <c r="B7" s="10">
        <f t="shared" si="0"/>
        <v>7.5714405950172231E-2</v>
      </c>
      <c r="C7" s="11">
        <v>451.596</v>
      </c>
      <c r="D7" s="11">
        <v>0</v>
      </c>
      <c r="E7" s="11">
        <v>5964.4660000000003</v>
      </c>
    </row>
    <row r="8" spans="1:5" x14ac:dyDescent="0.3">
      <c r="A8" s="3" t="s">
        <v>88</v>
      </c>
      <c r="B8" s="10">
        <f t="shared" si="0"/>
        <v>6.8852338560031118E-2</v>
      </c>
      <c r="C8" s="11">
        <v>5916.4840000000004</v>
      </c>
      <c r="D8" s="11">
        <v>0</v>
      </c>
      <c r="E8" s="11">
        <v>85930.036999999997</v>
      </c>
    </row>
    <row r="9" spans="1:5" x14ac:dyDescent="0.3">
      <c r="A9" s="3" t="s">
        <v>90</v>
      </c>
      <c r="B9" s="10">
        <f t="shared" si="0"/>
        <v>6.1265967734180075E-2</v>
      </c>
      <c r="C9" s="11">
        <v>137609</v>
      </c>
      <c r="D9" s="11">
        <v>0</v>
      </c>
      <c r="E9" s="11">
        <v>2246092</v>
      </c>
    </row>
    <row r="10" spans="1:5" x14ac:dyDescent="0.3">
      <c r="A10" s="3" t="s">
        <v>107</v>
      </c>
      <c r="B10" s="10">
        <v>5.9667251835301631E-2</v>
      </c>
      <c r="C10" s="11">
        <v>32901</v>
      </c>
      <c r="D10" s="11">
        <v>0</v>
      </c>
      <c r="E10" s="11">
        <v>551408</v>
      </c>
    </row>
    <row r="11" spans="1:5" x14ac:dyDescent="0.3">
      <c r="A11" s="3" t="s">
        <v>127</v>
      </c>
      <c r="B11" s="10">
        <f>(C11+(D11*0.78))/E11</f>
        <v>5.7950563891325309E-2</v>
      </c>
      <c r="C11" s="11">
        <v>148789</v>
      </c>
      <c r="D11" s="11">
        <v>0</v>
      </c>
      <c r="E11" s="11">
        <v>2567516</v>
      </c>
    </row>
    <row r="12" spans="1:5" x14ac:dyDescent="0.3">
      <c r="A12" s="3" t="s">
        <v>93</v>
      </c>
      <c r="B12" s="10">
        <f t="shared" ref="B12:B13" si="1">(C12+(D12*0.78))/E12</f>
        <v>4.7767860440659275E-2</v>
      </c>
      <c r="C12" s="11">
        <v>142261</v>
      </c>
      <c r="D12" s="11">
        <v>0</v>
      </c>
      <c r="E12" s="11">
        <v>2978174</v>
      </c>
    </row>
    <row r="13" spans="1:5" x14ac:dyDescent="0.3">
      <c r="A13" s="3" t="s">
        <v>94</v>
      </c>
      <c r="B13" s="10">
        <f t="shared" si="1"/>
        <v>4.603651033521973E-2</v>
      </c>
      <c r="C13" s="11">
        <v>16106.2</v>
      </c>
      <c r="D13" s="11">
        <v>0</v>
      </c>
      <c r="E13" s="11">
        <v>349857.1</v>
      </c>
    </row>
    <row r="14" spans="1:5" x14ac:dyDescent="0.3">
      <c r="A14" s="3" t="s">
        <v>108</v>
      </c>
      <c r="B14" s="10">
        <v>4.5627359425139312E-2</v>
      </c>
      <c r="C14" s="11">
        <v>163276</v>
      </c>
      <c r="D14" s="11">
        <v>0</v>
      </c>
      <c r="E14" s="11">
        <v>3578467</v>
      </c>
    </row>
    <row r="16" spans="1:5" x14ac:dyDescent="0.3">
      <c r="A16" s="3" t="s">
        <v>110</v>
      </c>
      <c r="B16" s="1"/>
      <c r="C16" s="1"/>
      <c r="D16" s="1"/>
      <c r="E16" s="1"/>
    </row>
    <row r="17" spans="1:5" x14ac:dyDescent="0.3">
      <c r="A17" s="3" t="s">
        <v>124</v>
      </c>
      <c r="B17" s="1"/>
      <c r="C17" s="1"/>
      <c r="D17" s="1"/>
      <c r="E17" s="1"/>
    </row>
    <row r="18" spans="1:5" x14ac:dyDescent="0.3">
      <c r="A18" s="3" t="s">
        <v>125</v>
      </c>
      <c r="B18" s="1"/>
      <c r="C18" s="1"/>
      <c r="D18" s="1"/>
      <c r="E18" s="1"/>
    </row>
    <row r="19" spans="1:5" x14ac:dyDescent="0.3">
      <c r="A19" s="3" t="s">
        <v>126</v>
      </c>
      <c r="B19" s="1"/>
      <c r="C19" s="1"/>
      <c r="D19" s="1"/>
      <c r="E1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C8EC2-313F-431B-BF9C-C91F5386EB3B}">
  <dimension ref="A2:J9"/>
  <sheetViews>
    <sheetView workbookViewId="0">
      <selection activeCell="C14" sqref="C14"/>
    </sheetView>
  </sheetViews>
  <sheetFormatPr defaultRowHeight="13.8" x14ac:dyDescent="0.25"/>
  <cols>
    <col min="1" max="1" width="8.88671875" style="1"/>
    <col min="2" max="4" width="9" style="1" bestFit="1" customWidth="1"/>
    <col min="5" max="6" width="9.109375" style="1" bestFit="1" customWidth="1"/>
    <col min="7" max="7" width="10.109375" style="1" bestFit="1" customWidth="1"/>
    <col min="8" max="16384" width="8.88671875" style="1"/>
  </cols>
  <sheetData>
    <row r="2" spans="1:10" x14ac:dyDescent="0.25">
      <c r="A2" s="1" t="s">
        <v>5</v>
      </c>
      <c r="E2" s="1" t="s">
        <v>1</v>
      </c>
    </row>
    <row r="3" spans="1:10" x14ac:dyDescent="0.25">
      <c r="C3" s="1" t="s">
        <v>112</v>
      </c>
      <c r="F3" s="1" t="s">
        <v>113</v>
      </c>
      <c r="G3" s="1" t="s">
        <v>3</v>
      </c>
    </row>
    <row r="4" spans="1:10" x14ac:dyDescent="0.25">
      <c r="A4" s="26"/>
      <c r="B4" s="26" t="s">
        <v>114</v>
      </c>
      <c r="C4" s="26" t="s">
        <v>115</v>
      </c>
      <c r="D4" s="26" t="s">
        <v>5</v>
      </c>
      <c r="E4" s="26" t="s">
        <v>116</v>
      </c>
      <c r="F4" s="26" t="s">
        <v>7</v>
      </c>
      <c r="G4" s="26" t="s">
        <v>8</v>
      </c>
      <c r="H4" s="26" t="s">
        <v>117</v>
      </c>
      <c r="I4" s="26"/>
      <c r="J4" s="26"/>
    </row>
    <row r="5" spans="1:10" x14ac:dyDescent="0.25">
      <c r="B5" s="1">
        <v>2018</v>
      </c>
      <c r="C5" s="1">
        <v>88</v>
      </c>
      <c r="D5" s="27">
        <v>5.9746821107075139E-2</v>
      </c>
      <c r="E5" s="14">
        <v>576249.51199999964</v>
      </c>
      <c r="F5" s="14">
        <v>4794.1839999999984</v>
      </c>
      <c r="G5" s="14">
        <v>9707444.9279999956</v>
      </c>
      <c r="H5" s="1" t="s">
        <v>118</v>
      </c>
    </row>
    <row r="6" spans="1:10" x14ac:dyDescent="0.25">
      <c r="B6" s="1">
        <v>2017</v>
      </c>
      <c r="C6" s="1">
        <v>89</v>
      </c>
      <c r="D6" s="27">
        <v>5.9169655794932677E-2</v>
      </c>
      <c r="E6" s="14">
        <v>885312.58779999998</v>
      </c>
      <c r="F6" s="14">
        <v>4610.2770000000028</v>
      </c>
      <c r="G6" s="14">
        <v>15023048.4176</v>
      </c>
      <c r="H6" s="1" t="s">
        <v>119</v>
      </c>
    </row>
    <row r="7" spans="1:10" x14ac:dyDescent="0.25">
      <c r="B7" s="1">
        <v>2016</v>
      </c>
      <c r="C7" s="1">
        <v>88</v>
      </c>
      <c r="D7" s="27">
        <v>5.7005401720480485E-2</v>
      </c>
      <c r="E7" s="14">
        <v>843439.46200000052</v>
      </c>
      <c r="F7" s="14">
        <v>4210.0360000000028</v>
      </c>
      <c r="G7" s="14">
        <v>14853386.9515</v>
      </c>
      <c r="H7" s="1" t="s">
        <v>120</v>
      </c>
    </row>
    <row r="8" spans="1:10" x14ac:dyDescent="0.25">
      <c r="B8" s="1">
        <v>2015</v>
      </c>
      <c r="C8" s="1">
        <v>87</v>
      </c>
      <c r="D8" s="27">
        <v>5.4626053759706437E-2</v>
      </c>
      <c r="E8" s="14">
        <v>792135.81300000008</v>
      </c>
      <c r="F8" s="14">
        <v>3825.069</v>
      </c>
      <c r="G8" s="14">
        <v>14555680.157999996</v>
      </c>
      <c r="H8" s="1" t="s">
        <v>121</v>
      </c>
    </row>
    <row r="9" spans="1:10" x14ac:dyDescent="0.25">
      <c r="B9" s="1">
        <v>2014</v>
      </c>
      <c r="C9" s="1">
        <v>88</v>
      </c>
      <c r="D9" s="27">
        <v>5.0683987471900407E-2</v>
      </c>
      <c r="E9" s="14">
        <v>769812.54499999993</v>
      </c>
      <c r="F9" s="14">
        <v>3941.3069999999993</v>
      </c>
      <c r="G9" s="14">
        <v>15249130.997999996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2018</vt:lpstr>
      <vt:lpstr>ex Värmland</vt:lpstr>
      <vt:lpstr>Hist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Henrik</cp:lastModifiedBy>
  <cp:lastPrinted>2019-07-01T07:27:10Z</cp:lastPrinted>
  <dcterms:created xsi:type="dcterms:W3CDTF">2019-07-01T07:11:07Z</dcterms:created>
  <dcterms:modified xsi:type="dcterms:W3CDTF">2019-07-08T09:02:36Z</dcterms:modified>
</cp:coreProperties>
</file>