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P:\Groups\Felles\Pangea Research\Excel data\Transaction databases\Sweden\Media\Pressmeddelande H1 2023\"/>
    </mc:Choice>
  </mc:AlternateContent>
  <xr:revisionPtr revIDLastSave="0" documentId="13_ncr:1_{C3014D96-A446-4152-9381-5C95C5B2425A}" xr6:coauthVersionLast="47" xr6:coauthVersionMax="47" xr10:uidLastSave="{00000000-0000-0000-0000-000000000000}"/>
  <bookViews>
    <workbookView xWindow="-120" yWindow="-120" windowWidth="77040" windowHeight="21120" xr2:uid="{00000000-000D-0000-FFFF-FFFF00000000}"/>
  </bookViews>
  <sheets>
    <sheet name="Chart 1" sheetId="2" r:id="rId1"/>
    <sheet name="Chart 2" sheetId="1" r:id="rId2"/>
    <sheet name="Chart 3" sheetId="8" r:id="rId3"/>
    <sheet name="Chart 4" sheetId="6" r:id="rId4"/>
  </sheets>
  <externalReferences>
    <externalReference r:id="rId5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8" l="1"/>
  <c r="G9" i="8"/>
  <c r="F9" i="8"/>
  <c r="E9" i="8"/>
  <c r="D9" i="8"/>
  <c r="C9" i="8"/>
  <c r="R8" i="2" l="1"/>
  <c r="C8" i="1" l="1"/>
  <c r="D8" i="1" s="1"/>
  <c r="D7" i="1"/>
  <c r="D6" i="1"/>
  <c r="D5" i="1" l="1"/>
  <c r="D4" i="1" l="1"/>
  <c r="S7" i="2"/>
  <c r="S5" i="2"/>
  <c r="S6" i="2"/>
  <c r="S4" i="2"/>
  <c r="Q8" i="2"/>
  <c r="J13" i="6"/>
  <c r="J2" i="6"/>
  <c r="P8" i="2"/>
  <c r="D8" i="2"/>
  <c r="E8" i="2"/>
  <c r="F8" i="2"/>
  <c r="G8" i="2"/>
  <c r="H8" i="2"/>
  <c r="I8" i="2"/>
  <c r="J8" i="2"/>
  <c r="K8" i="2"/>
  <c r="L8" i="2"/>
  <c r="M8" i="2"/>
  <c r="N8" i="2"/>
  <c r="O8" i="2"/>
  <c r="C8" i="2"/>
  <c r="S8" i="2" l="1"/>
</calcChain>
</file>

<file path=xl/sharedStrings.xml><?xml version="1.0" encoding="utf-8"?>
<sst xmlns="http://schemas.openxmlformats.org/spreadsheetml/2006/main" count="64" uniqueCount="27">
  <si>
    <t>Finland</t>
  </si>
  <si>
    <t>%</t>
  </si>
  <si>
    <t>(EURbn)</t>
  </si>
  <si>
    <t>Sweden</t>
  </si>
  <si>
    <t>Norway</t>
  </si>
  <si>
    <t>Denmark</t>
  </si>
  <si>
    <t>Nordics</t>
  </si>
  <si>
    <t>Source: Colliers Research</t>
  </si>
  <si>
    <t>Foreign buyers</t>
  </si>
  <si>
    <t>Domestic buyers</t>
  </si>
  <si>
    <t>Buyers</t>
  </si>
  <si>
    <t>Sellers</t>
  </si>
  <si>
    <t>Office</t>
  </si>
  <si>
    <t>Residential</t>
  </si>
  <si>
    <t>Retail</t>
  </si>
  <si>
    <t>Other</t>
  </si>
  <si>
    <t>Source: Colliers Research. Figures including Pan-Nordic investors.</t>
  </si>
  <si>
    <t>H1 2023</t>
  </si>
  <si>
    <t>SHARE OF FOREIGN BUYERS (H1 2023), % OF TRANSACTION VOLUME</t>
  </si>
  <si>
    <t>NORDIC TRANSACTION VOLUME (2008-H1 2023)</t>
  </si>
  <si>
    <t>H1 2023, %</t>
  </si>
  <si>
    <t>n.a.</t>
  </si>
  <si>
    <r>
      <t>Logistics</t>
    </r>
    <r>
      <rPr>
        <vertAlign val="superscript"/>
        <sz val="10"/>
        <color rgb="FF4A4A4D"/>
        <rFont val="Open Sans (body)"/>
      </rPr>
      <t>*</t>
    </r>
  </si>
  <si>
    <r>
      <t>Public Sector</t>
    </r>
    <r>
      <rPr>
        <vertAlign val="superscript"/>
        <sz val="10"/>
        <color rgb="FF4A4A4D"/>
        <rFont val="Open Sans (body)"/>
      </rPr>
      <t>**</t>
    </r>
  </si>
  <si>
    <r>
      <rPr>
        <i/>
        <vertAlign val="superscript"/>
        <sz val="9"/>
        <color rgb="FF4A4A4D"/>
        <rFont val="Open Sans (body)"/>
      </rPr>
      <t>*</t>
    </r>
    <r>
      <rPr>
        <i/>
        <sz val="9"/>
        <color rgb="FF4A4A4D"/>
        <rFont val="Open Sans (body)"/>
      </rPr>
      <t xml:space="preserve">Including storage/industrial </t>
    </r>
    <r>
      <rPr>
        <i/>
        <vertAlign val="superscript"/>
        <sz val="9"/>
        <color rgb="FF4A4A4D"/>
        <rFont val="Open Sans (body)"/>
      </rPr>
      <t>**</t>
    </r>
    <r>
      <rPr>
        <i/>
        <sz val="9"/>
        <color rgb="FF4A4A4D"/>
        <rFont val="Open Sans (body)"/>
      </rPr>
      <t>Nordic average excluding Denmark</t>
    </r>
  </si>
  <si>
    <t>SPLIT BY SEGMENT (H1 2023 VS 2022), % OF TRANSACTION VOLUME</t>
  </si>
  <si>
    <t>SHARE OF LISTED PROPERTY COMPANIES (H1 2023 VS 2022 VS 2021), % OF TRANSACTION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</si>
</sst>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  <font>
      <vertAlign val="superscript"/>
      <sz val="10"/>
      <color rgb="FF4A4A4D"/>
      <name val="Open Sans (body)"/>
    </font>
    <font>
      <i/>
      <vertAlign val="superscript"/>
      <sz val="9"/>
      <color rgb="FF4A4A4D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5408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5" fillId="2" borderId="0" xfId="0" applyNumberFormat="1" applyFont="1" applyFill="1" applyBorder="1" applyAlignment="1">
      <alignment vertical="center"/>
    </xf>
    <xf numFmtId="3" fontId="6" fillId="4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9" fontId="7" fillId="3" borderId="0" xfId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9" fontId="7" fillId="3" borderId="0" xfId="1" applyFont="1" applyFill="1"/>
    <xf numFmtId="1" fontId="7" fillId="3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9" fontId="7" fillId="2" borderId="0" xfId="1" applyNumberFormat="1" applyFont="1" applyFill="1" applyAlignment="1">
      <alignment horizontal="right" vertical="center"/>
    </xf>
    <xf numFmtId="9" fontId="7" fillId="2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3" fillId="0" borderId="0" xfId="0" applyFont="1" applyFill="1"/>
    <xf numFmtId="10" fontId="10" fillId="0" borderId="0" xfId="0" applyNumberFormat="1" applyFont="1" applyFill="1"/>
    <xf numFmtId="10" fontId="13" fillId="0" borderId="0" xfId="0" applyNumberFormat="1" applyFont="1" applyFill="1"/>
    <xf numFmtId="0" fontId="11" fillId="4" borderId="0" xfId="0" applyFont="1" applyFill="1" applyAlignment="1">
      <alignment horizontal="right" vertical="center"/>
    </xf>
    <xf numFmtId="1" fontId="6" fillId="4" borderId="0" xfId="0" applyNumberFormat="1" applyFont="1" applyFill="1" applyAlignment="1">
      <alignment horizontal="center" vertical="center"/>
    </xf>
    <xf numFmtId="9" fontId="7" fillId="2" borderId="0" xfId="1" applyNumberFormat="1" applyFont="1" applyFill="1" applyAlignment="1">
      <alignment horizontal="center" vertical="center"/>
    </xf>
    <xf numFmtId="9" fontId="7" fillId="3" borderId="1" xfId="1" applyFont="1" applyFill="1" applyBorder="1" applyAlignment="1">
      <alignment horizontal="right" vertical="center"/>
    </xf>
    <xf numFmtId="9" fontId="7" fillId="2" borderId="1" xfId="1" applyNumberFormat="1" applyFont="1" applyFill="1" applyBorder="1" applyAlignment="1">
      <alignment horizontal="center" vertical="center"/>
    </xf>
    <xf numFmtId="9" fontId="13" fillId="0" borderId="0" xfId="1" applyFont="1" applyAlignment="1">
      <alignment horizontal="right"/>
    </xf>
    <xf numFmtId="1" fontId="6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0" defaultTableStyle="TableStyleMedium2" defaultPivotStyle="PivotStyleLight16"/>
  <colors>
    <mruColors>
      <color rgb="FF9EA2A2"/>
      <color rgb="FFB7E4F4"/>
      <color rgb="FF25408F"/>
      <color rgb="FFCAD4F2"/>
      <color rgb="FF0C9ED9"/>
      <color rgb="FFED1B34"/>
      <color rgb="FFCCCDD5"/>
      <color rgb="FF4A4A4D"/>
      <color rgb="FFA7A9AC"/>
      <color rgb="FF85C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NORDIC TRANSACTION VOLUME (2008-H1 2023)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1'!$B$4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strRef>
              <c:f>'Chart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'Chart 1'!$C$4:$R$4</c:f>
              <c:numCache>
                <c:formatCode>#,##0.0</c:formatCode>
                <c:ptCount val="16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19.160862008778807</c:v>
                </c:pt>
                <c:pt idx="15">
                  <c:v>3.8875450375710212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'Chart 1'!$B$5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strRef>
              <c:f>'Chart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'Chart 1'!$C$5:$R$5</c:f>
              <c:numCache>
                <c:formatCode>#,##0.0</c:formatCode>
                <c:ptCount val="16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10.366165947939537</c:v>
                </c:pt>
                <c:pt idx="15">
                  <c:v>1.9887953047309426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'Chart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strRef>
              <c:f>'Chart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'Chart 1'!$C$6:$R$6</c:f>
              <c:numCache>
                <c:formatCode>#,##0.0</c:formatCode>
                <c:ptCount val="16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7.8535298999999998</c:v>
                </c:pt>
                <c:pt idx="15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'Chart 1'!$B$7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9EA2A2"/>
            </a:solidFill>
            <a:ln>
              <a:noFill/>
            </a:ln>
          </c:spPr>
          <c:invertIfNegative val="0"/>
          <c:cat>
            <c:strRef>
              <c:f>'Chart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'Chart 1'!$C$7:$R$7</c:f>
              <c:numCache>
                <c:formatCode>#,##0.0</c:formatCode>
                <c:ptCount val="16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11.560017662631635</c:v>
                </c:pt>
                <c:pt idx="15">
                  <c:v>2.2158218988869351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EURbn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4'!$G$5:$G$10</c:f>
              <c:numCache>
                <c:formatCode>0%</c:formatCode>
                <c:ptCount val="6"/>
                <c:pt idx="0">
                  <c:v>0.16854391956782264</c:v>
                </c:pt>
                <c:pt idx="1">
                  <c:v>0.26497150015641135</c:v>
                </c:pt>
                <c:pt idx="2">
                  <c:v>0.11512258601339433</c:v>
                </c:pt>
                <c:pt idx="3">
                  <c:v>0.26849912467780257</c:v>
                </c:pt>
                <c:pt idx="4">
                  <c:v>9.4558134355709922E-2</c:v>
                </c:pt>
                <c:pt idx="5">
                  <c:v>8.8304735228859413E-2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4'!$D$15:$D$20</c:f>
              <c:numCache>
                <c:formatCode>0%</c:formatCode>
                <c:ptCount val="6"/>
                <c:pt idx="0">
                  <c:v>0.24447265923323661</c:v>
                </c:pt>
                <c:pt idx="1">
                  <c:v>9.3411104322590491E-2</c:v>
                </c:pt>
                <c:pt idx="2">
                  <c:v>0.16498968993432106</c:v>
                </c:pt>
                <c:pt idx="3">
                  <c:v>0.24510271880250498</c:v>
                </c:pt>
                <c:pt idx="4">
                  <c:v>0.16372957079578435</c:v>
                </c:pt>
                <c:pt idx="5">
                  <c:v>8.8294256911562549E-2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4'!$E$15:$E$20</c:f>
              <c:numCache>
                <c:formatCode>0%</c:formatCode>
                <c:ptCount val="6"/>
                <c:pt idx="0">
                  <c:v>0.12766595522671759</c:v>
                </c:pt>
                <c:pt idx="1">
                  <c:v>0.25586337223809924</c:v>
                </c:pt>
                <c:pt idx="2">
                  <c:v>0.13190309937917469</c:v>
                </c:pt>
                <c:pt idx="3">
                  <c:v>0.13340112519351693</c:v>
                </c:pt>
                <c:pt idx="4">
                  <c:v>0.23447801407970476</c:v>
                </c:pt>
                <c:pt idx="5">
                  <c:v>0.11668843388278674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5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6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7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8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9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4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4'!$B$15:$B$20</c15:sqref>
                  </c15:fullRef>
                </c:ext>
              </c:extLst>
              <c:f>('Chart 4'!$B$15:$B$18,'Chart 4'!$B$20)</c:f>
              <c:strCache>
                <c:ptCount val="5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4'!$F$15:$F$20</c15:sqref>
                  </c15:fullRef>
                </c:ext>
              </c:extLst>
              <c:f>('Chart 4'!$F$15:$F$18,'Chart 4'!$F$20)</c:f>
              <c:numCache>
                <c:formatCode>0%</c:formatCode>
                <c:ptCount val="5"/>
                <c:pt idx="0">
                  <c:v>0.15</c:v>
                </c:pt>
                <c:pt idx="1">
                  <c:v>0.39</c:v>
                </c:pt>
                <c:pt idx="2">
                  <c:v>0.2</c:v>
                </c:pt>
                <c:pt idx="3">
                  <c:v>0.18</c:v>
                </c:pt>
                <c:pt idx="4">
                  <c:v>0.08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4'!$F$19</c15:sqref>
                  <c15:spPr xmlns:c15="http://schemas.microsoft.com/office/drawing/2012/chart">
                    <a:solidFill>
                      <a:srgbClr val="9EA2A2"/>
                    </a:solidFill>
                    <a:ln w="12700">
                      <a:solidFill>
                        <a:schemeClr val="bg1"/>
                      </a:solidFill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4'!$G$15:$G$20</c:f>
              <c:numCache>
                <c:formatCode>0%</c:formatCode>
                <c:ptCount val="6"/>
                <c:pt idx="0">
                  <c:v>0.17106416901860907</c:v>
                </c:pt>
                <c:pt idx="1">
                  <c:v>0.26618092846885522</c:v>
                </c:pt>
                <c:pt idx="2">
                  <c:v>0.14303801051439752</c:v>
                </c:pt>
                <c:pt idx="3">
                  <c:v>0.19235260587592651</c:v>
                </c:pt>
                <c:pt idx="4">
                  <c:v>0.15440189416303265</c:v>
                </c:pt>
                <c:pt idx="5">
                  <c:v>7.2962391959179029E-2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 OF FOREIGN BUYERS (H1 2023)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2'!$C$3</c:f>
              <c:strCache>
                <c:ptCount val="1"/>
                <c:pt idx="0">
                  <c:v>Foreign buyers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2'!$C$4:$C$8</c:f>
              <c:numCache>
                <c:formatCode>0%</c:formatCode>
                <c:ptCount val="5"/>
                <c:pt idx="0">
                  <c:v>0.24162241572207441</c:v>
                </c:pt>
                <c:pt idx="1">
                  <c:v>0.26575386629955655</c:v>
                </c:pt>
                <c:pt idx="2">
                  <c:v>0.48302198405863361</c:v>
                </c:pt>
                <c:pt idx="3">
                  <c:v>0.36</c:v>
                </c:pt>
                <c:pt idx="4">
                  <c:v>0.31260913768190685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'Chart 2'!$D$3</c:f>
              <c:strCache>
                <c:ptCount val="1"/>
                <c:pt idx="0">
                  <c:v>Domestic buyers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2'!$D$4:$D$8</c:f>
              <c:numCache>
                <c:formatCode>0%</c:formatCode>
                <c:ptCount val="5"/>
                <c:pt idx="0">
                  <c:v>0.75837758427792556</c:v>
                </c:pt>
                <c:pt idx="1">
                  <c:v>0.73424613370044345</c:v>
                </c:pt>
                <c:pt idx="2">
                  <c:v>0.51697801594136639</c:v>
                </c:pt>
                <c:pt idx="3">
                  <c:v>0.64</c:v>
                </c:pt>
                <c:pt idx="4">
                  <c:v>0.6873908623180931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</a:t>
            </a:r>
            <a:r>
              <a:rPr lang="sv-SE" baseline="0">
                <a:solidFill>
                  <a:srgbClr val="4A4A4D"/>
                </a:solidFill>
              </a:rPr>
              <a:t> OF </a:t>
            </a:r>
            <a:r>
              <a:rPr lang="sv-SE">
                <a:solidFill>
                  <a:srgbClr val="4A4A4D"/>
                </a:solidFill>
              </a:rPr>
              <a:t>LISTED PROPERTY COMPANIES ON THE BUY-SIDE (H1 2023 vs. </a:t>
            </a:r>
            <a:r>
              <a:rPr lang="sv-SE" baseline="0">
                <a:solidFill>
                  <a:srgbClr val="4A4A4D"/>
                </a:solidFill>
              </a:rPr>
              <a:t>2022 vs. 2021</a:t>
            </a:r>
            <a:r>
              <a:rPr lang="sv-SE">
                <a:solidFill>
                  <a:srgbClr val="4A4A4D"/>
                </a:solidFill>
              </a:rPr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3'!$C$3:$D$3</c:f>
              <c:strCache>
                <c:ptCount val="1"/>
                <c:pt idx="0">
                  <c:v>H1 2023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</c:spPr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spPr>
              <a:solidFill>
                <a:srgbClr val="B7E4F4"/>
              </a:solidFill>
            </c:spPr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spPr>
              <a:solidFill>
                <a:srgbClr val="9EA2A2"/>
              </a:solidFill>
            </c:spPr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spPr>
              <a:solidFill>
                <a:srgbClr val="CAD4F2"/>
              </a:solidFill>
            </c:spPr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3'!$C$5:$C$9</c:f>
              <c:numCache>
                <c:formatCode>0%</c:formatCode>
                <c:ptCount val="5"/>
                <c:pt idx="0">
                  <c:v>0.10131918262140958</c:v>
                </c:pt>
                <c:pt idx="1">
                  <c:v>2.6618349999999999E-2</c:v>
                </c:pt>
                <c:pt idx="2">
                  <c:v>2.7838664892071357E-2</c:v>
                </c:pt>
                <c:pt idx="3">
                  <c:v>7.0335177769314024E-3</c:v>
                </c:pt>
                <c:pt idx="4">
                  <c:v>5.2431837980254456E-2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1"/>
          <c:tx>
            <c:strRef>
              <c:f>'Chart 3'!$E$3:$F$3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UpDiag">
              <a:fgClr>
                <a:srgbClr val="005B82"/>
              </a:fgClr>
              <a:bgClr>
                <a:sysClr val="window" lastClr="FFFFFF"/>
              </a:bgClr>
            </a:patt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25408F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rgbClr val="0C9ED9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rgbClr val="B7E4F4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9EA2A2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CAD4F2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3'!$E$5:$E$9</c:f>
              <c:numCache>
                <c:formatCode>0%</c:formatCode>
                <c:ptCount val="5"/>
                <c:pt idx="0">
                  <c:v>0.15555664778373465</c:v>
                </c:pt>
                <c:pt idx="1">
                  <c:v>5.3156570311348628E-2</c:v>
                </c:pt>
                <c:pt idx="2">
                  <c:v>1.8371784690590268E-2</c:v>
                </c:pt>
                <c:pt idx="3">
                  <c:v>3.3340078385733551E-2</c:v>
                </c:pt>
                <c:pt idx="4">
                  <c:v>8.2984813809430291E-2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ser>
          <c:idx val="2"/>
          <c:order val="2"/>
          <c:tx>
            <c:strRef>
              <c:f>'Chart 3'!$G$3:$H$3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pct75">
              <a:fgClr>
                <a:srgbClr val="BCE4EB"/>
              </a:fgClr>
              <a:bgClr>
                <a:sysClr val="window" lastClr="FFFFFF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pct75">
                <a:fgClr>
                  <a:srgbClr val="25408F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5-150D-4F34-B6AD-5F889DC64827}"/>
              </c:ext>
            </c:extLst>
          </c:dPt>
          <c:dPt>
            <c:idx val="1"/>
            <c:invertIfNegative val="0"/>
            <c:bubble3D val="0"/>
            <c:spPr>
              <a:pattFill prst="pct75">
                <a:fgClr>
                  <a:srgbClr val="0C9ED9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6-150D-4F34-B6AD-5F889DC64827}"/>
              </c:ext>
            </c:extLst>
          </c:dPt>
          <c:dPt>
            <c:idx val="3"/>
            <c:invertIfNegative val="0"/>
            <c:bubble3D val="0"/>
            <c:spPr>
              <a:pattFill prst="pct75">
                <a:fgClr>
                  <a:srgbClr val="9EA2A2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7-150D-4F34-B6AD-5F889DC64827}"/>
              </c:ext>
            </c:extLst>
          </c:dPt>
          <c:dPt>
            <c:idx val="4"/>
            <c:invertIfNegative val="0"/>
            <c:bubble3D val="0"/>
            <c:spPr>
              <a:pattFill prst="pct75">
                <a:fgClr>
                  <a:srgbClr val="CAD4F2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8-150D-4F34-B6AD-5F889DC64827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3'!$G$5:$G$9</c:f>
              <c:numCache>
                <c:formatCode>0%</c:formatCode>
                <c:ptCount val="5"/>
                <c:pt idx="0">
                  <c:v>0.48859585988326121</c:v>
                </c:pt>
                <c:pt idx="1">
                  <c:v>0.12922672117741249</c:v>
                </c:pt>
                <c:pt idx="2">
                  <c:v>4.2731601375668705E-2</c:v>
                </c:pt>
                <c:pt idx="3">
                  <c:v>6.3733745635856246E-3</c:v>
                </c:pt>
                <c:pt idx="4">
                  <c:v>0.27049881319534824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50D-4F34-B6AD-5F889DC6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40572460486529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</a:t>
            </a:r>
            <a:r>
              <a:rPr lang="sv-SE" baseline="0">
                <a:solidFill>
                  <a:srgbClr val="4A4A4D"/>
                </a:solidFill>
              </a:rPr>
              <a:t> OF </a:t>
            </a:r>
            <a:r>
              <a:rPr lang="sv-SE">
                <a:solidFill>
                  <a:srgbClr val="4A4A4D"/>
                </a:solidFill>
              </a:rPr>
              <a:t>LISTED PROPERTY COMPANIES ON THE SELL-SIDE (H1 2023 vs. 2022 vs. 2021)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3'!$C$3:$D$3</c:f>
              <c:strCache>
                <c:ptCount val="1"/>
                <c:pt idx="0">
                  <c:v>H1 2023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</c:spPr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spPr>
              <a:solidFill>
                <a:srgbClr val="B7E4F4"/>
              </a:solidFill>
            </c:spPr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spPr>
              <a:solidFill>
                <a:srgbClr val="9EA2A2"/>
              </a:solidFill>
            </c:spPr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spPr>
              <a:solidFill>
                <a:srgbClr val="CAD4F2"/>
              </a:solidFill>
            </c:spPr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3'!$D$5:$D$9</c:f>
              <c:numCache>
                <c:formatCode>0%</c:formatCode>
                <c:ptCount val="5"/>
                <c:pt idx="0">
                  <c:v>0.3467763733275277</c:v>
                </c:pt>
                <c:pt idx="1">
                  <c:v>0.10667905</c:v>
                </c:pt>
                <c:pt idx="2">
                  <c:v>6.8735672594341143E-2</c:v>
                </c:pt>
                <c:pt idx="3">
                  <c:v>0</c:v>
                </c:pt>
                <c:pt idx="4">
                  <c:v>0.17286702026548464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1"/>
          <c:tx>
            <c:strRef>
              <c:f>'Chart 3'!$E$3:$F$3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UpDiag">
              <a:fgClr>
                <a:srgbClr val="CAD4F2"/>
              </a:fgClr>
              <a:bgClr>
                <a:sysClr val="window" lastClr="FFFFFF"/>
              </a:bgClr>
            </a:pattFill>
            <a:ln w="19050"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25408F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rgbClr val="0C9ED9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rgbClr val="B7E4F4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9EA2A2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3'!$F$5:$F$9</c:f>
              <c:numCache>
                <c:formatCode>0%</c:formatCode>
                <c:ptCount val="5"/>
                <c:pt idx="0">
                  <c:v>0.31417924910999989</c:v>
                </c:pt>
                <c:pt idx="1">
                  <c:v>2.2120919520008445E-2</c:v>
                </c:pt>
                <c:pt idx="2">
                  <c:v>0.12388680970328417</c:v>
                </c:pt>
                <c:pt idx="3">
                  <c:v>9.4762355646752835E-3</c:v>
                </c:pt>
                <c:pt idx="4">
                  <c:v>0.14980920223768771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ser>
          <c:idx val="2"/>
          <c:order val="2"/>
          <c:tx>
            <c:strRef>
              <c:f>'Chart 3'!$G$3:$H$3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pct75">
              <a:fgClr>
                <a:srgbClr val="CAD4F2"/>
              </a:fgClr>
              <a:bgClr>
                <a:sysClr val="window" lastClr="FFFFFF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pct75">
                <a:fgClr>
                  <a:srgbClr val="25408F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3-C788-485E-980A-003FAE94412F}"/>
              </c:ext>
            </c:extLst>
          </c:dPt>
          <c:dPt>
            <c:idx val="1"/>
            <c:invertIfNegative val="0"/>
            <c:bubble3D val="0"/>
            <c:spPr>
              <a:pattFill prst="pct75">
                <a:fgClr>
                  <a:srgbClr val="00B0F0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4-C788-485E-980A-003FAE94412F}"/>
              </c:ext>
            </c:extLst>
          </c:dPt>
          <c:dPt>
            <c:idx val="2"/>
            <c:invertIfNegative val="0"/>
            <c:bubble3D val="0"/>
            <c:spPr>
              <a:pattFill prst="pct75">
                <a:fgClr>
                  <a:srgbClr val="B7E4F4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5-C788-485E-980A-003FAE94412F}"/>
              </c:ext>
            </c:extLst>
          </c:dPt>
          <c:dPt>
            <c:idx val="3"/>
            <c:invertIfNegative val="0"/>
            <c:bubble3D val="0"/>
            <c:spPr>
              <a:pattFill prst="pct75">
                <a:fgClr>
                  <a:srgbClr val="9EA2A2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6-C788-485E-980A-003FAE94412F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3'!$H$5:$H$9</c:f>
              <c:numCache>
                <c:formatCode>0%</c:formatCode>
                <c:ptCount val="5"/>
                <c:pt idx="0">
                  <c:v>0.1265490281788767</c:v>
                </c:pt>
                <c:pt idx="1">
                  <c:v>2.7963547541041422E-2</c:v>
                </c:pt>
                <c:pt idx="2">
                  <c:v>0.18226916117758823</c:v>
                </c:pt>
                <c:pt idx="3">
                  <c:v>4.6381689150771319E-3</c:v>
                </c:pt>
                <c:pt idx="4">
                  <c:v>8.7185730136522477E-2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788-485E-980A-003FAE944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40572460486529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4'!$C$15:$C$20</c:f>
              <c:numCache>
                <c:formatCode>0%</c:formatCode>
                <c:ptCount val="6"/>
                <c:pt idx="0">
                  <c:v>0.16573937212420017</c:v>
                </c:pt>
                <c:pt idx="1">
                  <c:v>0.28011333781839426</c:v>
                </c:pt>
                <c:pt idx="2">
                  <c:v>0.10003486562004331</c:v>
                </c:pt>
                <c:pt idx="3">
                  <c:v>0.19885188986392585</c:v>
                </c:pt>
                <c:pt idx="4">
                  <c:v>0.21378026802331576</c:v>
                </c:pt>
                <c:pt idx="5">
                  <c:v>4.1480266550120555E-2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606216711724692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4'!$C$5:$C$10</c:f>
              <c:numCache>
                <c:formatCode>0%</c:formatCode>
                <c:ptCount val="6"/>
                <c:pt idx="0">
                  <c:v>0.18736086799963225</c:v>
                </c:pt>
                <c:pt idx="1">
                  <c:v>0.21017030080049065</c:v>
                </c:pt>
                <c:pt idx="2">
                  <c:v>9.9731755912630324E-2</c:v>
                </c:pt>
                <c:pt idx="3">
                  <c:v>0.32898628188005469</c:v>
                </c:pt>
                <c:pt idx="4">
                  <c:v>0.14572859514150729</c:v>
                </c:pt>
                <c:pt idx="5">
                  <c:v>2.8022198265684681E-2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5242854262434214"/>
          <c:h val="0.68934529523823262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218909302018484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4'!$D$5:$D$10</c:f>
              <c:numCache>
                <c:formatCode>0%</c:formatCode>
                <c:ptCount val="6"/>
                <c:pt idx="0">
                  <c:v>0.23210768315513361</c:v>
                </c:pt>
                <c:pt idx="1">
                  <c:v>0.29272624758175986</c:v>
                </c:pt>
                <c:pt idx="2">
                  <c:v>9.0760774485634244E-2</c:v>
                </c:pt>
                <c:pt idx="3">
                  <c:v>0.19068737350659784</c:v>
                </c:pt>
                <c:pt idx="4">
                  <c:v>3.3095519746706215E-2</c:v>
                </c:pt>
                <c:pt idx="5">
                  <c:v>0.16062240152416832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4'!$E$5:$E$10</c:f>
              <c:numCache>
                <c:formatCode>0%</c:formatCode>
                <c:ptCount val="6"/>
                <c:pt idx="0">
                  <c:v>9.994364879376523E-2</c:v>
                </c:pt>
                <c:pt idx="1">
                  <c:v>0.23688771224734992</c:v>
                </c:pt>
                <c:pt idx="2">
                  <c:v>0.13003306646252646</c:v>
                </c:pt>
                <c:pt idx="3">
                  <c:v>0.18163163322807355</c:v>
                </c:pt>
                <c:pt idx="4">
                  <c:v>0.14899400692517342</c:v>
                </c:pt>
                <c:pt idx="5">
                  <c:v>0.2025099323431114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5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6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7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8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9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4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4'!$B$5:$B$10</c15:sqref>
                  </c15:fullRef>
                </c:ext>
              </c:extLst>
              <c:f>('Chart 4'!$B$5:$B$8,'Chart 4'!$B$10)</c:f>
              <c:strCache>
                <c:ptCount val="5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4'!$F$5:$F$10</c15:sqref>
                  </c15:fullRef>
                </c:ext>
              </c:extLst>
              <c:f>('Chart 4'!$F$5:$F$8,'Chart 4'!$F$10)</c:f>
              <c:numCache>
                <c:formatCode>0%</c:formatCode>
                <c:ptCount val="5"/>
                <c:pt idx="0">
                  <c:v>0.111267112465515</c:v>
                </c:pt>
                <c:pt idx="1">
                  <c:v>0.38393228130619822</c:v>
                </c:pt>
                <c:pt idx="2">
                  <c:v>0.165840515327071</c:v>
                </c:pt>
                <c:pt idx="3">
                  <c:v>0.29379744486138204</c:v>
                </c:pt>
                <c:pt idx="4">
                  <c:v>4.5162646039833804E-2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4'!$F$9</c15:sqref>
                  <c15:spPr xmlns:c15="http://schemas.microsoft.com/office/drawing/2012/chart">
                    <a:solidFill>
                      <a:srgbClr val="9EA2A2"/>
                    </a:solidFill>
                    <a:ln w="12700">
                      <a:solidFill>
                        <a:schemeClr val="bg1"/>
                      </a:solidFill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27</xdr:row>
      <xdr:rowOff>57150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9</xdr:col>
      <xdr:colOff>323850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9</xdr:col>
      <xdr:colOff>323850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iers-my.sharepoint.com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W10"/>
  <sheetViews>
    <sheetView tabSelected="1" zoomScaleNormal="100" workbookViewId="0"/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8" width="9.140625" style="3"/>
    <col min="19" max="19" width="10.140625" style="3" customWidth="1"/>
    <col min="20" max="16384" width="9.140625" style="3"/>
  </cols>
  <sheetData>
    <row r="2" spans="2:23" s="2" customFormat="1" ht="21" customHeight="1">
      <c r="B2" s="1" t="s">
        <v>19</v>
      </c>
      <c r="P2" s="3"/>
      <c r="Q2" s="3"/>
      <c r="R2" s="3"/>
    </row>
    <row r="3" spans="2:23">
      <c r="B3" s="16" t="s">
        <v>2</v>
      </c>
      <c r="C3" s="17">
        <v>2008</v>
      </c>
      <c r="D3" s="17">
        <v>2009</v>
      </c>
      <c r="E3" s="17">
        <v>2010</v>
      </c>
      <c r="F3" s="17">
        <v>2011</v>
      </c>
      <c r="G3" s="17">
        <v>2012</v>
      </c>
      <c r="H3" s="17">
        <v>2013</v>
      </c>
      <c r="I3" s="17">
        <v>2014</v>
      </c>
      <c r="J3" s="17">
        <v>2015</v>
      </c>
      <c r="K3" s="17">
        <v>2016</v>
      </c>
      <c r="L3" s="17">
        <v>2017</v>
      </c>
      <c r="M3" s="17">
        <v>2018</v>
      </c>
      <c r="N3" s="17">
        <v>2019</v>
      </c>
      <c r="O3" s="17">
        <v>2020</v>
      </c>
      <c r="P3" s="17">
        <v>2021</v>
      </c>
      <c r="Q3" s="17">
        <v>2022</v>
      </c>
      <c r="R3" s="17" t="s">
        <v>17</v>
      </c>
      <c r="S3" s="15" t="s">
        <v>20</v>
      </c>
    </row>
    <row r="4" spans="2:23">
      <c r="B4" s="8" t="s">
        <v>3</v>
      </c>
      <c r="C4" s="9">
        <v>18.085807958477506</v>
      </c>
      <c r="D4" s="9">
        <v>6.5967991522491367</v>
      </c>
      <c r="E4" s="9">
        <v>11.505190311418685</v>
      </c>
      <c r="F4" s="9">
        <v>10.657439446366782</v>
      </c>
      <c r="G4" s="9">
        <v>13.079584775086506</v>
      </c>
      <c r="H4" s="9">
        <v>10.653889515219843</v>
      </c>
      <c r="I4" s="9">
        <v>15.913865546218489</v>
      </c>
      <c r="J4" s="9">
        <v>15.417106652587115</v>
      </c>
      <c r="K4" s="9">
        <v>22.0756492370217</v>
      </c>
      <c r="L4" s="9">
        <v>15.4887755102041</v>
      </c>
      <c r="M4" s="9">
        <v>15.230893971453625</v>
      </c>
      <c r="N4" s="9">
        <v>22.10122564171667</v>
      </c>
      <c r="O4" s="9">
        <v>18.027400812508382</v>
      </c>
      <c r="P4" s="9">
        <v>34.992897623968325</v>
      </c>
      <c r="Q4" s="9">
        <v>19.160862008778807</v>
      </c>
      <c r="R4" s="9">
        <v>3.8875450375710212</v>
      </c>
      <c r="S4" s="10">
        <f>R4/$R$8</f>
        <v>0.40318187355989549</v>
      </c>
      <c r="V4" s="2"/>
    </row>
    <row r="5" spans="2:23">
      <c r="B5" s="8" t="s">
        <v>4</v>
      </c>
      <c r="C5" s="9">
        <v>3.0639103303463169</v>
      </c>
      <c r="D5" s="9">
        <v>1.4225297962322188</v>
      </c>
      <c r="E5" s="9">
        <v>5.4712684470469952</v>
      </c>
      <c r="F5" s="9">
        <v>4.0487386508147765</v>
      </c>
      <c r="G5" s="9">
        <v>6.5294117647058831</v>
      </c>
      <c r="H5" s="9">
        <v>4.6606538895152205</v>
      </c>
      <c r="I5" s="9">
        <v>6.0840707964601775</v>
      </c>
      <c r="J5" s="9">
        <v>12.5</v>
      </c>
      <c r="K5" s="9">
        <v>7.5742641744667782</v>
      </c>
      <c r="L5" s="9">
        <v>8.5106382978723403</v>
      </c>
      <c r="M5" s="9">
        <v>9.8120771506458642</v>
      </c>
      <c r="N5" s="9">
        <v>9.7912433704894415</v>
      </c>
      <c r="O5" s="9">
        <v>9.334299733195623</v>
      </c>
      <c r="P5" s="9">
        <v>15.846994156607643</v>
      </c>
      <c r="Q5" s="9">
        <v>10.366165947939537</v>
      </c>
      <c r="R5" s="9">
        <v>1.9887953047309426</v>
      </c>
      <c r="S5" s="10">
        <f t="shared" ref="S5:S6" si="0">R5/$R$8</f>
        <v>0.20626030292617437</v>
      </c>
      <c r="V5" s="2"/>
    </row>
    <row r="6" spans="2:23">
      <c r="B6" s="8" t="s">
        <v>0</v>
      </c>
      <c r="C6" s="9">
        <v>4.0999999999999996</v>
      </c>
      <c r="D6" s="9">
        <v>1.8</v>
      </c>
      <c r="E6" s="9">
        <v>2.4</v>
      </c>
      <c r="F6" s="9">
        <v>1.8</v>
      </c>
      <c r="G6" s="9">
        <v>2.1</v>
      </c>
      <c r="H6" s="9">
        <v>1.9</v>
      </c>
      <c r="I6" s="9">
        <v>4</v>
      </c>
      <c r="J6" s="9">
        <v>6</v>
      </c>
      <c r="K6" s="9">
        <v>7.406200000000001</v>
      </c>
      <c r="L6" s="9">
        <v>9.9</v>
      </c>
      <c r="M6" s="9">
        <v>9.434724000000001</v>
      </c>
      <c r="N6" s="9">
        <v>6.577201500000001</v>
      </c>
      <c r="O6" s="9">
        <v>5.9984078171333328</v>
      </c>
      <c r="P6" s="9">
        <v>7.497389726583978</v>
      </c>
      <c r="Q6" s="9">
        <v>7.8535298999999998</v>
      </c>
      <c r="R6" s="9">
        <v>1.55</v>
      </c>
      <c r="S6" s="10">
        <f t="shared" si="0"/>
        <v>0.16075232517648258</v>
      </c>
      <c r="V6" s="2"/>
    </row>
    <row r="7" spans="2:23">
      <c r="B7" s="11" t="s">
        <v>5</v>
      </c>
      <c r="C7" s="12">
        <v>5.2179930795847742</v>
      </c>
      <c r="D7" s="12">
        <v>2.1407151095732408</v>
      </c>
      <c r="E7" s="12">
        <v>3.0772779700115338</v>
      </c>
      <c r="F7" s="12">
        <v>1.4464291280900274</v>
      </c>
      <c r="G7" s="12">
        <v>3.0103806228373702</v>
      </c>
      <c r="H7" s="12">
        <v>2.7838218714768885</v>
      </c>
      <c r="I7" s="12">
        <v>2.9026845637583891</v>
      </c>
      <c r="J7" s="12">
        <v>6.2</v>
      </c>
      <c r="K7" s="12">
        <v>6.3173134468869137</v>
      </c>
      <c r="L7" s="12">
        <v>8.3252699999999997</v>
      </c>
      <c r="M7" s="12">
        <v>9.09417648192683</v>
      </c>
      <c r="N7" s="12">
        <v>6.9423906812762048</v>
      </c>
      <c r="O7" s="12">
        <v>8.7599707174953156</v>
      </c>
      <c r="P7" s="12">
        <v>13.953408180908465</v>
      </c>
      <c r="Q7" s="12">
        <v>11.560017662631635</v>
      </c>
      <c r="R7" s="12">
        <v>2.2158218988869351</v>
      </c>
      <c r="S7" s="55">
        <f>R7/$R$8</f>
        <v>0.22980549833744757</v>
      </c>
      <c r="V7" s="4"/>
    </row>
    <row r="8" spans="2:23">
      <c r="B8" s="7" t="s">
        <v>6</v>
      </c>
      <c r="C8" s="13">
        <f>SUM(C4:C7)</f>
        <v>30.467711368408594</v>
      </c>
      <c r="D8" s="13">
        <f t="shared" ref="D8:R8" si="1">SUM(D4:D7)</f>
        <v>11.960044058054597</v>
      </c>
      <c r="E8" s="13">
        <f t="shared" si="1"/>
        <v>22.453736728477214</v>
      </c>
      <c r="F8" s="13">
        <f t="shared" si="1"/>
        <v>17.952607225271585</v>
      </c>
      <c r="G8" s="13">
        <f t="shared" si="1"/>
        <v>24.719377162629762</v>
      </c>
      <c r="H8" s="13">
        <f t="shared" si="1"/>
        <v>19.998365276211953</v>
      </c>
      <c r="I8" s="13">
        <f t="shared" si="1"/>
        <v>28.900620906437055</v>
      </c>
      <c r="J8" s="13">
        <f t="shared" si="1"/>
        <v>40.117106652587118</v>
      </c>
      <c r="K8" s="13">
        <f t="shared" si="1"/>
        <v>43.373426858375389</v>
      </c>
      <c r="L8" s="13">
        <f t="shared" si="1"/>
        <v>42.224683808076435</v>
      </c>
      <c r="M8" s="13">
        <f t="shared" si="1"/>
        <v>43.57187160402632</v>
      </c>
      <c r="N8" s="13">
        <f t="shared" si="1"/>
        <v>45.412061193482316</v>
      </c>
      <c r="O8" s="13">
        <f t="shared" si="1"/>
        <v>42.120079080332651</v>
      </c>
      <c r="P8" s="13">
        <f t="shared" si="1"/>
        <v>72.290689688068412</v>
      </c>
      <c r="Q8" s="13">
        <f t="shared" si="1"/>
        <v>48.940575519349977</v>
      </c>
      <c r="R8" s="13">
        <f t="shared" si="1"/>
        <v>9.642162241188899</v>
      </c>
      <c r="S8" s="14">
        <f>SUM(S4:S7)</f>
        <v>1</v>
      </c>
    </row>
    <row r="9" spans="2:23">
      <c r="W9" s="7"/>
    </row>
    <row r="10" spans="2:23">
      <c r="B10" s="7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/>
    <col min="3" max="4" width="14.5703125" style="3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1" t="s">
        <v>18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>
      <c r="B3" s="5" t="s">
        <v>1</v>
      </c>
      <c r="C3" s="6" t="s">
        <v>8</v>
      </c>
      <c r="D3" s="6" t="s">
        <v>9</v>
      </c>
    </row>
    <row r="4" spans="2:20">
      <c r="B4" s="8" t="s">
        <v>3</v>
      </c>
      <c r="C4" s="42">
        <v>0.24162241572207441</v>
      </c>
      <c r="D4" s="19">
        <f>100%-C4</f>
        <v>0.75837758427792556</v>
      </c>
      <c r="E4" s="18"/>
      <c r="F4" s="18"/>
    </row>
    <row r="5" spans="2:20">
      <c r="B5" s="8" t="s">
        <v>4</v>
      </c>
      <c r="C5" s="42">
        <v>0.26575386629955655</v>
      </c>
      <c r="D5" s="19">
        <f>100%-C5</f>
        <v>0.73424613370044345</v>
      </c>
      <c r="E5" s="18"/>
      <c r="F5" s="18"/>
    </row>
    <row r="6" spans="2:20">
      <c r="B6" s="8" t="s">
        <v>0</v>
      </c>
      <c r="C6" s="42">
        <v>0.48302198405863361</v>
      </c>
      <c r="D6" s="19">
        <f>100%-C6</f>
        <v>0.51697801594136639</v>
      </c>
      <c r="E6" s="18"/>
      <c r="F6" s="18"/>
    </row>
    <row r="7" spans="2:20">
      <c r="B7" s="8" t="s">
        <v>5</v>
      </c>
      <c r="C7" s="42">
        <v>0.36</v>
      </c>
      <c r="D7" s="19">
        <f>100%-C7</f>
        <v>0.64</v>
      </c>
      <c r="E7" s="18"/>
      <c r="F7" s="18"/>
    </row>
    <row r="8" spans="2:20">
      <c r="B8" s="11" t="s">
        <v>6</v>
      </c>
      <c r="C8" s="43">
        <f>SUMPRODUCT(C4:C7,'Chart 1'!R4:R7)/SUM('Chart 1'!R4:R7)</f>
        <v>0.31260913768190685</v>
      </c>
      <c r="D8" s="20">
        <f>100%-C8</f>
        <v>0.6873908623180931</v>
      </c>
      <c r="E8" s="18"/>
      <c r="F8" s="18"/>
    </row>
    <row r="9" spans="2:20">
      <c r="B9" s="7"/>
      <c r="C9" s="7"/>
      <c r="D9" s="7"/>
    </row>
    <row r="10" spans="2:20">
      <c r="B10" s="7" t="s">
        <v>16</v>
      </c>
      <c r="C10" s="7"/>
      <c r="D10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T34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8" width="16.140625" style="3" customWidth="1"/>
    <col min="9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21" t="s">
        <v>26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2" customFormat="1" ht="21" customHeight="1">
      <c r="B3" s="1"/>
      <c r="C3" s="59" t="s">
        <v>17</v>
      </c>
      <c r="D3" s="59"/>
      <c r="E3" s="59">
        <v>2022</v>
      </c>
      <c r="F3" s="59"/>
      <c r="G3" s="59">
        <v>2021</v>
      </c>
      <c r="H3" s="59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s="2" customFormat="1" ht="11.45" customHeight="1">
      <c r="B4" s="5" t="s">
        <v>1</v>
      </c>
      <c r="C4" s="53" t="s">
        <v>10</v>
      </c>
      <c r="D4" s="53" t="s">
        <v>11</v>
      </c>
      <c r="E4" s="53" t="s">
        <v>10</v>
      </c>
      <c r="F4" s="53" t="s">
        <v>11</v>
      </c>
      <c r="G4" s="53" t="s">
        <v>10</v>
      </c>
      <c r="H4" s="53" t="s">
        <v>11</v>
      </c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s="2" customFormat="1" ht="11.45" customHeight="1">
      <c r="B5" s="8" t="s">
        <v>3</v>
      </c>
      <c r="C5" s="54">
        <v>0.10131918262140958</v>
      </c>
      <c r="D5" s="54">
        <v>0.3467763733275277</v>
      </c>
      <c r="E5" s="54">
        <v>0.15555664778373465</v>
      </c>
      <c r="F5" s="54">
        <v>0.31417924910999989</v>
      </c>
      <c r="G5" s="54">
        <v>0.48859585988326121</v>
      </c>
      <c r="H5" s="54">
        <v>0.1265490281788767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s="2" customFormat="1" ht="11.45" customHeight="1">
      <c r="B6" s="8" t="s">
        <v>4</v>
      </c>
      <c r="C6" s="54">
        <v>2.6618349999999999E-2</v>
      </c>
      <c r="D6" s="54">
        <v>0.10667905</v>
      </c>
      <c r="E6" s="54">
        <v>5.3156570311348628E-2</v>
      </c>
      <c r="F6" s="54">
        <v>2.2120919520008445E-2</v>
      </c>
      <c r="G6" s="54">
        <v>0.12922672117741249</v>
      </c>
      <c r="H6" s="54">
        <v>2.7963547541041422E-2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s="2" customFormat="1" ht="11.45" customHeight="1">
      <c r="B7" s="8" t="s">
        <v>0</v>
      </c>
      <c r="C7" s="54">
        <v>2.7838664892071357E-2</v>
      </c>
      <c r="D7" s="54">
        <v>6.8735672594341143E-2</v>
      </c>
      <c r="E7" s="54">
        <v>1.8371784690590268E-2</v>
      </c>
      <c r="F7" s="54">
        <v>0.12388680970328417</v>
      </c>
      <c r="G7" s="54">
        <v>4.2731601375668705E-2</v>
      </c>
      <c r="H7" s="54">
        <v>0.18226916117758823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s="2" customFormat="1" ht="11.45" customHeight="1">
      <c r="B8" s="8" t="s">
        <v>5</v>
      </c>
      <c r="C8" s="54">
        <v>7.0335177769314024E-3</v>
      </c>
      <c r="D8" s="54">
        <v>0</v>
      </c>
      <c r="E8" s="54">
        <v>3.3340078385733551E-2</v>
      </c>
      <c r="F8" s="54">
        <v>9.4762355646752835E-3</v>
      </c>
      <c r="G8" s="54">
        <v>6.3733745635856246E-3</v>
      </c>
      <c r="H8" s="54">
        <v>4.6381689150771319E-3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 s="2" customFormat="1" ht="11.45" customHeight="1">
      <c r="B9" s="11" t="s">
        <v>6</v>
      </c>
      <c r="C9" s="56">
        <f>SUMPRODUCT(C5:C8,'Chart 1'!$R$4:$R$7)/'Chart 1'!$R$8</f>
        <v>5.2431837980254456E-2</v>
      </c>
      <c r="D9" s="56">
        <f>SUMPRODUCT(D5:D8,'Chart 1'!$R$4:$R$7)/'Chart 1'!$R$8</f>
        <v>0.17286702026548464</v>
      </c>
      <c r="E9" s="56">
        <f>SUMPRODUCT(E5:E8,'Chart 1'!$Q$4:$Q$7)/'Chart 1'!$Q$8</f>
        <v>8.2984813809430291E-2</v>
      </c>
      <c r="F9" s="56">
        <f>SUMPRODUCT(F5:F8,'Chart 1'!$Q$4:$Q$7)/'Chart 1'!$Q$8</f>
        <v>0.14980920223768771</v>
      </c>
      <c r="G9" s="56">
        <f>SUMPRODUCT(G5:G8,'Chart 1'!$P$4:$P$7)/'Chart 1'!$P$8</f>
        <v>0.27049881319534824</v>
      </c>
      <c r="H9" s="56">
        <f>SUMPRODUCT(H5:H8,'Chart 1'!$P$4:$P$7)/'Chart 1'!$P$8</f>
        <v>8.7185730136522477E-2</v>
      </c>
      <c r="K9" s="3"/>
      <c r="L9" s="3"/>
      <c r="M9" s="3"/>
      <c r="N9" s="3"/>
      <c r="O9" s="3"/>
      <c r="P9" s="3"/>
      <c r="Q9" s="3"/>
      <c r="R9" s="3"/>
      <c r="S9" s="3"/>
      <c r="T9" s="3"/>
    </row>
    <row r="10" spans="2:20" s="2" customFormat="1" ht="11.45" customHeight="1">
      <c r="B10" s="8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0" s="2" customFormat="1" ht="11.45" customHeight="1">
      <c r="B11" s="7" t="s">
        <v>7</v>
      </c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2:20" s="2" customFormat="1" ht="11.45" customHeight="1">
      <c r="B12" s="22"/>
      <c r="C12" s="58">
        <v>2022</v>
      </c>
      <c r="D12" s="58"/>
      <c r="E12" s="58">
        <v>2021</v>
      </c>
      <c r="F12" s="58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>
      <c r="B13" s="39"/>
      <c r="C13" s="39"/>
      <c r="D13" s="39"/>
      <c r="E13" s="39"/>
      <c r="F13" s="39"/>
      <c r="G13" s="39"/>
    </row>
    <row r="14" spans="2:20">
      <c r="B14" s="39"/>
      <c r="C14" s="39"/>
      <c r="D14" s="39"/>
      <c r="E14" s="39"/>
      <c r="F14" s="39"/>
      <c r="G14" s="39"/>
    </row>
    <row r="34" ht="11.25" customHeight="1"/>
  </sheetData>
  <mergeCells count="5">
    <mergeCell ref="C12:D12"/>
    <mergeCell ref="E12:F12"/>
    <mergeCell ref="C3:D3"/>
    <mergeCell ref="E3:F3"/>
    <mergeCell ref="G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/>
  </sheetViews>
  <sheetFormatPr defaultColWidth="9.140625" defaultRowHeight="12.75"/>
  <cols>
    <col min="1" max="1" width="4.42578125" style="23" customWidth="1"/>
    <col min="2" max="2" width="27.140625" style="23" customWidth="1"/>
    <col min="3" max="3" width="9.140625" style="23" customWidth="1"/>
    <col min="4" max="6" width="10" style="23" bestFit="1" customWidth="1"/>
    <col min="7" max="7" width="8.7109375" style="23" customWidth="1"/>
    <col min="8" max="8" width="8.7109375" style="44" customWidth="1"/>
    <col min="9" max="10" width="9.140625" style="23"/>
    <col min="11" max="11" width="10.140625" style="23" bestFit="1" customWidth="1"/>
    <col min="12" max="26" width="9.140625" style="23"/>
    <col min="27" max="27" width="9.140625" style="24"/>
    <col min="28" max="16384" width="9.140625" style="23"/>
  </cols>
  <sheetData>
    <row r="2" spans="2:10" ht="14.25">
      <c r="B2" s="35" t="s">
        <v>25</v>
      </c>
      <c r="J2" s="36" t="str">
        <f>+B4</f>
        <v>H1 2023</v>
      </c>
    </row>
    <row r="3" spans="2:10">
      <c r="C3" s="25"/>
      <c r="D3" s="25"/>
      <c r="E3" s="25"/>
      <c r="F3" s="25"/>
      <c r="G3" s="25"/>
      <c r="H3" s="45"/>
    </row>
    <row r="4" spans="2:10">
      <c r="B4" s="34" t="s">
        <v>17</v>
      </c>
      <c r="C4" s="52" t="s">
        <v>3</v>
      </c>
      <c r="D4" s="52" t="s">
        <v>4</v>
      </c>
      <c r="E4" s="52" t="s">
        <v>0</v>
      </c>
      <c r="F4" s="52" t="s">
        <v>5</v>
      </c>
      <c r="G4" s="52" t="s">
        <v>6</v>
      </c>
      <c r="H4" s="46"/>
    </row>
    <row r="5" spans="2:10">
      <c r="B5" s="27" t="s">
        <v>12</v>
      </c>
      <c r="C5" s="28">
        <v>0.18736086799963225</v>
      </c>
      <c r="D5" s="28">
        <v>0.23210768315513361</v>
      </c>
      <c r="E5" s="28">
        <v>9.994364879376523E-2</v>
      </c>
      <c r="F5" s="28">
        <v>0.111267112465515</v>
      </c>
      <c r="G5" s="28">
        <v>0.16854391956782264</v>
      </c>
      <c r="H5" s="47"/>
    </row>
    <row r="6" spans="2:10">
      <c r="B6" s="27" t="s">
        <v>13</v>
      </c>
      <c r="C6" s="28">
        <v>0.21017030080049065</v>
      </c>
      <c r="D6" s="28">
        <v>0.29272624758175986</v>
      </c>
      <c r="E6" s="28">
        <v>0.23688771224734992</v>
      </c>
      <c r="F6" s="28">
        <v>0.38393228130619822</v>
      </c>
      <c r="G6" s="28">
        <v>0.26497150015641135</v>
      </c>
      <c r="H6" s="47"/>
    </row>
    <row r="7" spans="2:10">
      <c r="B7" s="27" t="s">
        <v>14</v>
      </c>
      <c r="C7" s="28">
        <v>9.9731755912630324E-2</v>
      </c>
      <c r="D7" s="28">
        <v>9.0760774485634244E-2</v>
      </c>
      <c r="E7" s="28">
        <v>0.13003306646252646</v>
      </c>
      <c r="F7" s="28">
        <v>0.165840515327071</v>
      </c>
      <c r="G7" s="28">
        <v>0.11512258601339433</v>
      </c>
      <c r="H7" s="47"/>
    </row>
    <row r="8" spans="2:10" ht="14.25">
      <c r="B8" s="27" t="s">
        <v>22</v>
      </c>
      <c r="C8" s="28">
        <v>0.32898628188005469</v>
      </c>
      <c r="D8" s="28">
        <v>0.19068737350659784</v>
      </c>
      <c r="E8" s="28">
        <v>0.18163163322807355</v>
      </c>
      <c r="F8" s="28">
        <v>0.29379744486138204</v>
      </c>
      <c r="G8" s="28">
        <v>0.26849912467780257</v>
      </c>
      <c r="H8" s="47"/>
    </row>
    <row r="9" spans="2:10" ht="14.25">
      <c r="B9" s="27" t="s">
        <v>23</v>
      </c>
      <c r="C9" s="28">
        <v>0.14572859514150729</v>
      </c>
      <c r="D9" s="28">
        <v>3.3095519746706215E-2</v>
      </c>
      <c r="E9" s="28">
        <v>0.14899400692517342</v>
      </c>
      <c r="F9" s="57" t="s">
        <v>21</v>
      </c>
      <c r="G9" s="28">
        <v>9.4558134355709922E-2</v>
      </c>
      <c r="H9" s="47"/>
    </row>
    <row r="10" spans="2:10">
      <c r="B10" s="29" t="s">
        <v>15</v>
      </c>
      <c r="C10" s="30">
        <v>2.8022198265684681E-2</v>
      </c>
      <c r="D10" s="30">
        <v>0.16062240152416832</v>
      </c>
      <c r="E10" s="30">
        <v>0.2025099323431114</v>
      </c>
      <c r="F10" s="30">
        <v>4.5162646039833804E-2</v>
      </c>
      <c r="G10" s="30">
        <v>8.8304735228859413E-2</v>
      </c>
      <c r="H10" s="48"/>
    </row>
    <row r="11" spans="2:10" ht="13.5">
      <c r="B11" s="31" t="s">
        <v>24</v>
      </c>
      <c r="C11" s="27"/>
      <c r="D11" s="27"/>
      <c r="E11" s="27"/>
      <c r="F11" s="27"/>
      <c r="G11" s="27"/>
      <c r="H11" s="49"/>
    </row>
    <row r="12" spans="2:10">
      <c r="C12" s="40"/>
      <c r="D12" s="40"/>
      <c r="E12" s="40"/>
      <c r="F12" s="40"/>
      <c r="G12" s="40"/>
      <c r="H12" s="50"/>
    </row>
    <row r="13" spans="2:10">
      <c r="J13" s="36">
        <f>+B14</f>
        <v>2022</v>
      </c>
    </row>
    <row r="14" spans="2:10">
      <c r="B14" s="34">
        <v>2022</v>
      </c>
      <c r="C14" s="52" t="s">
        <v>3</v>
      </c>
      <c r="D14" s="52" t="s">
        <v>4</v>
      </c>
      <c r="E14" s="52" t="s">
        <v>0</v>
      </c>
      <c r="F14" s="52" t="s">
        <v>5</v>
      </c>
      <c r="G14" s="52" t="s">
        <v>6</v>
      </c>
      <c r="H14" s="46"/>
    </row>
    <row r="15" spans="2:10">
      <c r="B15" s="27" t="s">
        <v>12</v>
      </c>
      <c r="C15" s="28">
        <v>0.16573937212420017</v>
      </c>
      <c r="D15" s="28">
        <v>0.24447265923323661</v>
      </c>
      <c r="E15" s="28">
        <v>0.12766595522671759</v>
      </c>
      <c r="F15" s="28">
        <v>0.15</v>
      </c>
      <c r="G15" s="28">
        <v>0.17106416901860907</v>
      </c>
      <c r="H15" s="47"/>
    </row>
    <row r="16" spans="2:10">
      <c r="B16" s="27" t="s">
        <v>13</v>
      </c>
      <c r="C16" s="28">
        <v>0.28011333781839426</v>
      </c>
      <c r="D16" s="28">
        <v>9.3411104322590491E-2</v>
      </c>
      <c r="E16" s="28">
        <v>0.25586337223809924</v>
      </c>
      <c r="F16" s="28">
        <v>0.39</v>
      </c>
      <c r="G16" s="28">
        <v>0.26618092846885522</v>
      </c>
      <c r="H16" s="47"/>
    </row>
    <row r="17" spans="2:31">
      <c r="B17" s="27" t="s">
        <v>14</v>
      </c>
      <c r="C17" s="28">
        <v>0.10003486562004331</v>
      </c>
      <c r="D17" s="28">
        <v>0.16498968993432106</v>
      </c>
      <c r="E17" s="28">
        <v>0.13190309937917469</v>
      </c>
      <c r="F17" s="28">
        <v>0.2</v>
      </c>
      <c r="G17" s="28">
        <v>0.14303801051439752</v>
      </c>
      <c r="H17" s="47"/>
    </row>
    <row r="18" spans="2:31" ht="14.25">
      <c r="B18" s="27" t="s">
        <v>22</v>
      </c>
      <c r="C18" s="28">
        <v>0.19885188986392585</v>
      </c>
      <c r="D18" s="28">
        <v>0.24510271880250498</v>
      </c>
      <c r="E18" s="28">
        <v>0.13340112519351693</v>
      </c>
      <c r="F18" s="28">
        <v>0.18</v>
      </c>
      <c r="G18" s="28">
        <v>0.19235260587592651</v>
      </c>
      <c r="H18" s="47"/>
    </row>
    <row r="19" spans="2:31" ht="14.25">
      <c r="B19" s="27" t="s">
        <v>23</v>
      </c>
      <c r="C19" s="28">
        <v>0.21378026802331576</v>
      </c>
      <c r="D19" s="28">
        <v>0.16372957079578435</v>
      </c>
      <c r="E19" s="28">
        <v>0.23447801407970476</v>
      </c>
      <c r="F19" s="57" t="s">
        <v>21</v>
      </c>
      <c r="G19" s="28">
        <v>0.15440189416303265</v>
      </c>
      <c r="H19" s="47"/>
    </row>
    <row r="20" spans="2:31">
      <c r="B20" s="29" t="s">
        <v>15</v>
      </c>
      <c r="C20" s="30">
        <v>4.1480266550120555E-2</v>
      </c>
      <c r="D20" s="30">
        <v>8.8294256911562549E-2</v>
      </c>
      <c r="E20" s="30">
        <v>0.11668843388278674</v>
      </c>
      <c r="F20" s="30">
        <v>0.08</v>
      </c>
      <c r="G20" s="30">
        <v>7.2962391959179029E-2</v>
      </c>
      <c r="H20" s="48"/>
    </row>
    <row r="21" spans="2:31" ht="13.5">
      <c r="B21" s="31" t="s">
        <v>24</v>
      </c>
      <c r="C21" s="27"/>
      <c r="D21" s="27"/>
      <c r="E21" s="27"/>
      <c r="F21" s="27"/>
      <c r="G21" s="27"/>
      <c r="H21" s="49"/>
    </row>
    <row r="22" spans="2:31">
      <c r="B22" s="27"/>
      <c r="C22" s="32"/>
      <c r="D22" s="32"/>
      <c r="E22" s="32"/>
      <c r="F22" s="32"/>
      <c r="G22" s="27"/>
      <c r="H22" s="49"/>
    </row>
    <row r="23" spans="2:31">
      <c r="B23" s="33" t="s">
        <v>7</v>
      </c>
      <c r="C23" s="41"/>
      <c r="D23" s="41"/>
      <c r="E23" s="41"/>
      <c r="F23" s="41"/>
      <c r="G23" s="41"/>
      <c r="H23" s="51"/>
    </row>
    <row r="24" spans="2:31">
      <c r="J24" s="26"/>
    </row>
    <row r="25" spans="2:31">
      <c r="AA25" s="23"/>
    </row>
    <row r="26" spans="2:31">
      <c r="AA26" s="23"/>
    </row>
    <row r="27" spans="2:31">
      <c r="C27" s="38"/>
      <c r="D27" s="38"/>
      <c r="E27" s="38"/>
      <c r="AA27" s="23"/>
    </row>
    <row r="28" spans="2:31">
      <c r="C28" s="37"/>
      <c r="D28" s="37"/>
      <c r="E28" s="37"/>
      <c r="AA28" s="23"/>
      <c r="AD28" s="24"/>
      <c r="AE28" s="24"/>
    </row>
    <row r="29" spans="2:31">
      <c r="C29" s="37"/>
      <c r="D29" s="37"/>
      <c r="E29" s="37"/>
      <c r="AA29" s="23"/>
      <c r="AD29" s="24"/>
      <c r="AE29" s="24"/>
    </row>
    <row r="30" spans="2:31">
      <c r="C30" s="37"/>
      <c r="D30" s="37"/>
      <c r="E30" s="37"/>
      <c r="AA30" s="23"/>
      <c r="AD30" s="24"/>
      <c r="AE30" s="24"/>
    </row>
    <row r="31" spans="2:31">
      <c r="C31" s="37"/>
      <c r="D31" s="37"/>
      <c r="E31" s="37"/>
      <c r="AA31" s="23"/>
      <c r="AD31" s="24"/>
      <c r="AE31" s="24"/>
    </row>
    <row r="32" spans="2:31">
      <c r="C32" s="37"/>
      <c r="D32" s="37"/>
      <c r="E32" s="37"/>
      <c r="AA32" s="23"/>
      <c r="AD32" s="24"/>
      <c r="AE32" s="24"/>
    </row>
    <row r="33" spans="3:31">
      <c r="C33" s="37"/>
      <c r="D33" s="37"/>
      <c r="E33" s="37"/>
      <c r="AA33" s="23"/>
      <c r="AD33" s="24"/>
      <c r="AE33" s="24"/>
    </row>
    <row r="34" spans="3:31">
      <c r="C34" s="37"/>
      <c r="D34" s="37"/>
      <c r="E34" s="37"/>
      <c r="AA34" s="23"/>
      <c r="AD34" s="24"/>
    </row>
    <row r="35" spans="3:31">
      <c r="C35" s="37"/>
      <c r="D35" s="37"/>
      <c r="E35" s="37"/>
      <c r="AA35" s="23"/>
    </row>
    <row r="36" spans="3:31">
      <c r="AA36" s="23"/>
    </row>
    <row r="37" spans="3:31">
      <c r="AA37" s="23"/>
    </row>
    <row r="38" spans="3:31">
      <c r="AA38" s="23"/>
    </row>
    <row r="39" spans="3:31">
      <c r="AA39" s="23"/>
    </row>
    <row r="40" spans="3:31">
      <c r="AA40" s="23"/>
    </row>
    <row r="41" spans="3:31">
      <c r="AA41" s="23"/>
    </row>
    <row r="42" spans="3:31">
      <c r="AA42" s="23"/>
    </row>
    <row r="43" spans="3:31">
      <c r="AA43" s="23"/>
    </row>
    <row r="44" spans="3:31">
      <c r="AA44" s="23"/>
    </row>
    <row r="45" spans="3:31">
      <c r="AA45" s="23"/>
    </row>
    <row r="46" spans="3:31">
      <c r="AA46" s="23"/>
    </row>
    <row r="47" spans="3:31">
      <c r="AA47" s="23"/>
    </row>
    <row r="48" spans="3:31">
      <c r="AA48" s="23"/>
    </row>
    <row r="49" spans="27:27">
      <c r="AA49" s="23"/>
    </row>
    <row r="50" spans="27:27">
      <c r="AA50" s="23"/>
    </row>
    <row r="51" spans="27:27">
      <c r="AA51" s="23"/>
    </row>
    <row r="52" spans="27:27">
      <c r="AA52" s="23"/>
    </row>
    <row r="53" spans="27:27">
      <c r="AA53" s="23"/>
    </row>
    <row r="54" spans="27:27">
      <c r="AA54" s="23"/>
    </row>
    <row r="55" spans="27:27">
      <c r="AA55" s="23"/>
    </row>
    <row r="56" spans="27:27">
      <c r="AA56" s="23"/>
    </row>
    <row r="57" spans="27:27">
      <c r="AA57" s="2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 1</vt:lpstr>
      <vt:lpstr>Chart 2</vt:lpstr>
      <vt:lpstr>Chart 3</vt:lpstr>
      <vt:lpstr>Chart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Sahlström</dc:creator>
  <cp:lastModifiedBy>Petersson, John</cp:lastModifiedBy>
  <dcterms:created xsi:type="dcterms:W3CDTF">2015-06-05T18:17:20Z</dcterms:created>
  <dcterms:modified xsi:type="dcterms:W3CDTF">2023-06-28T08:44:49Z</dcterms:modified>
</cp:coreProperties>
</file>