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35" windowWidth="20730" windowHeight="11760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B30" i="1" l="1"/>
  <c r="C30" i="1" l="1"/>
  <c r="D30" i="1"/>
  <c r="E30" i="1"/>
  <c r="F30" i="1"/>
  <c r="H30" i="1"/>
  <c r="I30" i="1"/>
  <c r="J30" i="1"/>
  <c r="K30" i="1"/>
  <c r="L30" i="1"/>
  <c r="M30" i="1"/>
  <c r="N30" i="1"/>
  <c r="P30" i="1"/>
  <c r="R30" i="1"/>
  <c r="S30" i="1"/>
  <c r="T30" i="1"/>
  <c r="U30" i="1"/>
  <c r="W30" i="1"/>
  <c r="X30" i="1"/>
  <c r="Y30" i="1"/>
  <c r="Z30" i="1"/>
  <c r="AA30" i="1"/>
  <c r="AB30" i="1"/>
  <c r="AC30" i="1"/>
  <c r="O5" i="1" l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4" i="1"/>
  <c r="O30" i="1" l="1"/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4" i="1"/>
  <c r="G30" i="1" l="1"/>
  <c r="Q5" i="1"/>
  <c r="Q6" i="1"/>
  <c r="Q7" i="1"/>
  <c r="Q8" i="1"/>
  <c r="Q9" i="1"/>
  <c r="Q10" i="1"/>
  <c r="Q11" i="1"/>
  <c r="Q12" i="1"/>
  <c r="Q13" i="1"/>
  <c r="Q14" i="1"/>
  <c r="Q17" i="1"/>
  <c r="Q18" i="1"/>
  <c r="Q15" i="1"/>
  <c r="Q16" i="1"/>
  <c r="Q19" i="1"/>
  <c r="Q20" i="1"/>
  <c r="Q21" i="1"/>
  <c r="Q22" i="1"/>
  <c r="Q23" i="1"/>
  <c r="Q24" i="1"/>
  <c r="Q25" i="1"/>
  <c r="Q26" i="1"/>
  <c r="Q4" i="1"/>
  <c r="Q30" i="1" l="1"/>
  <c r="V5" i="1"/>
  <c r="V6" i="1"/>
  <c r="V7" i="1"/>
  <c r="V8" i="1"/>
  <c r="V9" i="1"/>
  <c r="V10" i="1"/>
  <c r="V11" i="1"/>
  <c r="V12" i="1"/>
  <c r="V13" i="1"/>
  <c r="V14" i="1"/>
  <c r="V17" i="1"/>
  <c r="V18" i="1"/>
  <c r="V15" i="1"/>
  <c r="V16" i="1"/>
  <c r="V19" i="1"/>
  <c r="V20" i="1"/>
  <c r="V21" i="1"/>
  <c r="V22" i="1"/>
  <c r="V23" i="1"/>
  <c r="V24" i="1"/>
  <c r="V25" i="1"/>
  <c r="V26" i="1"/>
  <c r="V4" i="1"/>
  <c r="V30" i="1" l="1"/>
</calcChain>
</file>

<file path=xl/sharedStrings.xml><?xml version="1.0" encoding="utf-8"?>
<sst xmlns="http://schemas.openxmlformats.org/spreadsheetml/2006/main" count="55" uniqueCount="55">
  <si>
    <t>Ostnäsfjärden</t>
  </si>
  <si>
    <t>Raggavaviken</t>
  </si>
  <si>
    <t>Tavlefjärden</t>
  </si>
  <si>
    <t>Täftefjärden</t>
  </si>
  <si>
    <t>Djupsundsviken 1</t>
  </si>
  <si>
    <t>Djupsundsviken2</t>
  </si>
  <si>
    <t>Djupviken(Obbola)</t>
  </si>
  <si>
    <t>Lillfjärden 4 (Täftefjärden)</t>
  </si>
  <si>
    <t>Lillfjärden 5 (Täftefjärden)</t>
  </si>
  <si>
    <t>Rovsundet 1</t>
  </si>
  <si>
    <t>Rovsundet 2</t>
  </si>
  <si>
    <t>Rovsundet 3</t>
  </si>
  <si>
    <t>Sandskärsslädan (referens)</t>
  </si>
  <si>
    <t>Stadsviken 1</t>
  </si>
  <si>
    <t>Stadsviken 2</t>
  </si>
  <si>
    <t>V Kalvarskatan</t>
  </si>
  <si>
    <t>Österlångslädan N</t>
  </si>
  <si>
    <t>Österlångslädan S</t>
  </si>
  <si>
    <t>Tjuvvarpet</t>
  </si>
  <si>
    <t>EQ-vpl</t>
  </si>
  <si>
    <t xml:space="preserve"> Kustvikar</t>
  </si>
  <si>
    <t>pH</t>
  </si>
  <si>
    <t>Temp (max)</t>
  </si>
  <si>
    <t xml:space="preserve">Skeppsvik 1 Ytterbodafjärden väst </t>
  </si>
  <si>
    <t xml:space="preserve">Skeppsvik 2 Ytterbodafjärden ost </t>
  </si>
  <si>
    <t>TotN/TotP ug/l</t>
  </si>
  <si>
    <t>Ögerbofjärden 2 (Hörnefors) 2012-14</t>
  </si>
  <si>
    <t>Ögerbofjärden 3 (Hörnefors) 2012-14</t>
  </si>
  <si>
    <t>TotNS Status</t>
  </si>
  <si>
    <t>Salinitet (PSU)</t>
  </si>
  <si>
    <t xml:space="preserve">Konduktivitet (mS/m) </t>
  </si>
  <si>
    <t>Färg (mgPt/l)</t>
  </si>
  <si>
    <t>TOC (mg/l)</t>
  </si>
  <si>
    <t>Min</t>
  </si>
  <si>
    <t>Max</t>
  </si>
  <si>
    <t>TotP Sommar Status</t>
  </si>
  <si>
    <t>TotP Sommar µmol/l</t>
  </si>
  <si>
    <t>TotN µg/l</t>
  </si>
  <si>
    <t>TotPug/l</t>
  </si>
  <si>
    <t>Klorofyll Status</t>
  </si>
  <si>
    <t>EQ-klorofyll</t>
  </si>
  <si>
    <t>Klorofyll</t>
  </si>
  <si>
    <t>OorgP µg/l max</t>
  </si>
  <si>
    <t>TNS µmol</t>
  </si>
  <si>
    <t>Alkalini tet (mekv/l)</t>
  </si>
  <si>
    <t>O2 botten (mg/l)</t>
  </si>
  <si>
    <t>OrgNµg/l</t>
  </si>
  <si>
    <t>OrgN µmol/l</t>
  </si>
  <si>
    <t>OorgN µg/l max</t>
  </si>
  <si>
    <t>OorgN µmol/l max</t>
  </si>
  <si>
    <t>OorgP µmol/l max</t>
  </si>
  <si>
    <t>Bilaga 1    Växtplankton, klorofyll och fysikalisk kemiska resultat.   Medelvärden för respektive stations medelvärden under vanligen en treårsperiod</t>
  </si>
  <si>
    <t>Växtplankton Status</t>
  </si>
  <si>
    <r>
      <t>Biovolym mm</t>
    </r>
    <r>
      <rPr>
        <vertAlign val="superscript"/>
        <sz val="12"/>
        <color theme="1"/>
        <rFont val="Calibri"/>
        <family val="2"/>
        <scheme val="minor"/>
      </rPr>
      <t>3</t>
    </r>
    <r>
      <rPr>
        <sz val="12"/>
        <color theme="1"/>
        <rFont val="Calibri"/>
        <family val="2"/>
        <scheme val="minor"/>
      </rPr>
      <t>/l</t>
    </r>
  </si>
  <si>
    <t>Växtplankton och klorofyll 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</si>
</sst>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0" x14ac:knownFonts="1">
    <font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vertAlign val="superscript"/>
      <sz val="12"/>
      <color theme="1"/>
      <name val="Calibri"/>
      <family val="2"/>
      <scheme val="minor"/>
    </font>
    <font>
      <b/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1" fillId="0" borderId="1" xfId="0" applyFont="1" applyBorder="1"/>
    <xf numFmtId="0" fontId="3" fillId="2" borderId="2" xfId="0" applyFont="1" applyFill="1" applyBorder="1" applyAlignment="1">
      <alignment horizontal="center" wrapText="1"/>
    </xf>
    <xf numFmtId="0" fontId="2" fillId="0" borderId="1" xfId="0" applyFont="1" applyBorder="1"/>
    <xf numFmtId="0" fontId="2" fillId="2" borderId="2" xfId="0" applyFont="1" applyFill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2" fontId="2" fillId="3" borderId="2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wrapText="1"/>
    </xf>
    <xf numFmtId="164" fontId="2" fillId="2" borderId="2" xfId="0" applyNumberFormat="1" applyFont="1" applyFill="1" applyBorder="1" applyAlignment="1">
      <alignment horizontal="center"/>
    </xf>
    <xf numFmtId="164" fontId="2" fillId="2" borderId="2" xfId="0" applyNumberFormat="1" applyFont="1" applyFill="1" applyBorder="1"/>
    <xf numFmtId="164" fontId="4" fillId="3" borderId="2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65" fontId="4" fillId="2" borderId="2" xfId="0" applyNumberFormat="1" applyFont="1" applyFill="1" applyBorder="1" applyAlignment="1">
      <alignment horizontal="center"/>
    </xf>
    <xf numFmtId="0" fontId="2" fillId="2" borderId="2" xfId="0" applyFont="1" applyFill="1" applyBorder="1"/>
    <xf numFmtId="0" fontId="3" fillId="3" borderId="2" xfId="0" applyFont="1" applyFill="1" applyBorder="1" applyAlignment="1">
      <alignment wrapText="1"/>
    </xf>
    <xf numFmtId="0" fontId="2" fillId="3" borderId="2" xfId="0" applyFont="1" applyFill="1" applyBorder="1"/>
    <xf numFmtId="0" fontId="3" fillId="0" borderId="4" xfId="0" applyFont="1" applyBorder="1"/>
    <xf numFmtId="0" fontId="3" fillId="0" borderId="0" xfId="0" applyFont="1"/>
    <xf numFmtId="2" fontId="7" fillId="2" borderId="5" xfId="0" applyNumberFormat="1" applyFont="1" applyFill="1" applyBorder="1" applyAlignment="1">
      <alignment horizontal="center"/>
    </xf>
    <xf numFmtId="2" fontId="7" fillId="3" borderId="5" xfId="0" applyNumberFormat="1" applyFont="1" applyFill="1" applyBorder="1" applyAlignment="1">
      <alignment horizontal="center"/>
    </xf>
    <xf numFmtId="164" fontId="7" fillId="2" borderId="5" xfId="0" applyNumberFormat="1" applyFont="1" applyFill="1" applyBorder="1" applyAlignment="1">
      <alignment horizontal="center"/>
    </xf>
    <xf numFmtId="164" fontId="7" fillId="3" borderId="5" xfId="0" applyNumberFormat="1" applyFont="1" applyFill="1" applyBorder="1" applyAlignment="1">
      <alignment horizontal="center"/>
    </xf>
    <xf numFmtId="165" fontId="7" fillId="3" borderId="5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wrapText="1"/>
    </xf>
    <xf numFmtId="0" fontId="3" fillId="3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wrapText="1"/>
    </xf>
    <xf numFmtId="0" fontId="2" fillId="3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 wrapText="1"/>
    </xf>
    <xf numFmtId="165" fontId="7" fillId="2" borderId="5" xfId="0" applyNumberFormat="1" applyFont="1" applyFill="1" applyBorder="1" applyAlignment="1">
      <alignment horizontal="center"/>
    </xf>
    <xf numFmtId="165" fontId="2" fillId="2" borderId="2" xfId="0" applyNumberFormat="1" applyFont="1" applyFill="1" applyBorder="1" applyAlignment="1">
      <alignment horizontal="center"/>
    </xf>
    <xf numFmtId="1" fontId="7" fillId="2" borderId="5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1" fontId="7" fillId="3" borderId="5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wrapText="1"/>
    </xf>
    <xf numFmtId="0" fontId="2" fillId="3" borderId="3" xfId="0" applyFont="1" applyFill="1" applyBorder="1" applyAlignment="1">
      <alignment horizontal="center"/>
    </xf>
    <xf numFmtId="165" fontId="9" fillId="2" borderId="5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FC1E6"/>
      <color rgb="FFD4ECBA"/>
      <color rgb="FFFEEAE2"/>
      <color rgb="FFFDCEBB"/>
      <color rgb="FF8BFFD0"/>
      <color rgb="FFFBF3F3"/>
      <color rgb="FFF7E1F3"/>
      <color rgb="FFDD998B"/>
      <color rgb="FFD5F7FF"/>
      <color rgb="FFAFF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7"/>
  <sheetViews>
    <sheetView tabSelected="1" zoomScale="90" zoomScaleNormal="90" workbookViewId="0">
      <selection activeCell="AC38" sqref="AC38"/>
    </sheetView>
  </sheetViews>
  <sheetFormatPr defaultColWidth="22.5703125" defaultRowHeight="15.75" x14ac:dyDescent="0.25"/>
  <cols>
    <col min="1" max="1" width="35.42578125" style="1" customWidth="1"/>
    <col min="2" max="2" width="16" style="1" customWidth="1"/>
    <col min="3" max="3" width="9.7109375" style="2" customWidth="1"/>
    <col min="4" max="4" width="8.28515625" style="1" customWidth="1"/>
    <col min="5" max="5" width="10" style="2" customWidth="1"/>
    <col min="6" max="6" width="9" style="1" customWidth="1"/>
    <col min="7" max="7" width="8.140625" style="1" customWidth="1"/>
    <col min="8" max="8" width="8.42578125" style="1" customWidth="1"/>
    <col min="9" max="9" width="6.7109375" style="1" customWidth="1"/>
    <col min="10" max="10" width="8" style="1" customWidth="1"/>
    <col min="11" max="11" width="9.140625" style="2" customWidth="1"/>
    <col min="12" max="12" width="8.85546875" style="2" customWidth="1"/>
    <col min="13" max="13" width="9" style="2" customWidth="1"/>
    <col min="14" max="14" width="9.5703125" style="2" customWidth="1"/>
    <col min="15" max="15" width="8.5703125" style="2" customWidth="1"/>
    <col min="16" max="16" width="9.42578125" style="2" customWidth="1"/>
    <col min="17" max="18" width="8.7109375" style="2" customWidth="1"/>
    <col min="19" max="19" width="9.5703125" style="2" customWidth="1"/>
    <col min="20" max="20" width="9.140625" style="2" customWidth="1"/>
    <col min="21" max="21" width="8" style="2" customWidth="1"/>
    <col min="22" max="22" width="8.140625" style="2" customWidth="1"/>
    <col min="23" max="23" width="7.42578125" style="2" customWidth="1"/>
    <col min="24" max="24" width="6.5703125" style="1" customWidth="1"/>
    <col min="25" max="25" width="9.42578125" style="1" customWidth="1"/>
    <col min="26" max="26" width="9.28515625" style="2" customWidth="1"/>
    <col min="27" max="27" width="9.28515625" style="2" bestFit="1" customWidth="1"/>
    <col min="28" max="28" width="8.85546875" style="2" customWidth="1"/>
    <col min="29" max="29" width="7.85546875" style="1" bestFit="1" customWidth="1"/>
    <col min="30" max="16384" width="22.5703125" style="1"/>
  </cols>
  <sheetData>
    <row r="1" spans="1:29" ht="18.75" x14ac:dyDescent="0.3">
      <c r="A1" s="11" t="s">
        <v>51</v>
      </c>
      <c r="B1" s="12"/>
      <c r="C1" s="13"/>
      <c r="D1" s="12"/>
      <c r="E1" s="13"/>
      <c r="F1" s="12"/>
      <c r="G1" s="12"/>
      <c r="H1" s="12"/>
    </row>
    <row r="3" spans="1:29" ht="47.25" x14ac:dyDescent="0.25">
      <c r="A3" s="6" t="s">
        <v>20</v>
      </c>
      <c r="B3" s="34" t="s">
        <v>54</v>
      </c>
      <c r="C3" s="25" t="s">
        <v>52</v>
      </c>
      <c r="D3" s="18" t="s">
        <v>19</v>
      </c>
      <c r="E3" s="37" t="s">
        <v>53</v>
      </c>
      <c r="F3" s="36" t="s">
        <v>39</v>
      </c>
      <c r="G3" s="18" t="s">
        <v>40</v>
      </c>
      <c r="H3" s="18" t="s">
        <v>41</v>
      </c>
      <c r="I3" s="38" t="s">
        <v>32</v>
      </c>
      <c r="J3" s="18" t="s">
        <v>45</v>
      </c>
      <c r="K3" s="37" t="s">
        <v>25</v>
      </c>
      <c r="L3" s="7" t="s">
        <v>28</v>
      </c>
      <c r="M3" s="39" t="s">
        <v>43</v>
      </c>
      <c r="N3" s="39" t="s">
        <v>37</v>
      </c>
      <c r="O3" s="39" t="s">
        <v>47</v>
      </c>
      <c r="P3" s="39" t="s">
        <v>46</v>
      </c>
      <c r="Q3" s="39" t="s">
        <v>49</v>
      </c>
      <c r="R3" s="39" t="s">
        <v>48</v>
      </c>
      <c r="S3" s="35" t="s">
        <v>35</v>
      </c>
      <c r="T3" s="37" t="s">
        <v>36</v>
      </c>
      <c r="U3" s="37" t="s">
        <v>38</v>
      </c>
      <c r="V3" s="37" t="s">
        <v>50</v>
      </c>
      <c r="W3" s="37" t="s">
        <v>42</v>
      </c>
      <c r="X3" s="39" t="s">
        <v>21</v>
      </c>
      <c r="Y3" s="37" t="s">
        <v>44</v>
      </c>
      <c r="Z3" s="39" t="s">
        <v>31</v>
      </c>
      <c r="AA3" s="37" t="s">
        <v>30</v>
      </c>
      <c r="AB3" s="39" t="s">
        <v>29</v>
      </c>
      <c r="AC3" s="45" t="s">
        <v>22</v>
      </c>
    </row>
    <row r="4" spans="1:29" x14ac:dyDescent="0.25">
      <c r="A4" s="8" t="s">
        <v>4</v>
      </c>
      <c r="B4" s="15">
        <v>2.84</v>
      </c>
      <c r="C4" s="16">
        <v>3.1</v>
      </c>
      <c r="D4" s="19">
        <v>0.45100000000000001</v>
      </c>
      <c r="E4" s="21">
        <v>0.376</v>
      </c>
      <c r="F4" s="15">
        <v>2.58</v>
      </c>
      <c r="G4" s="19">
        <f>1.3/H4</f>
        <v>0.44827586206896552</v>
      </c>
      <c r="H4" s="23">
        <v>2.9</v>
      </c>
      <c r="I4" s="17">
        <v>4.3</v>
      </c>
      <c r="J4" s="9">
        <v>10</v>
      </c>
      <c r="K4" s="17">
        <v>24</v>
      </c>
      <c r="L4" s="15">
        <v>5</v>
      </c>
      <c r="M4" s="9">
        <v>19.600000000000001</v>
      </c>
      <c r="N4" s="9">
        <v>279</v>
      </c>
      <c r="O4" s="41">
        <f t="shared" ref="O4:O26" si="0">P4/14</f>
        <v>16.142857142857142</v>
      </c>
      <c r="P4" s="9">
        <v>226</v>
      </c>
      <c r="Q4" s="41">
        <f t="shared" ref="Q4:Q26" si="1">R4/14</f>
        <v>13.571428571428571</v>
      </c>
      <c r="R4" s="9">
        <v>190</v>
      </c>
      <c r="S4" s="16">
        <v>3.75</v>
      </c>
      <c r="T4" s="16">
        <v>0.4</v>
      </c>
      <c r="U4" s="17">
        <v>12</v>
      </c>
      <c r="V4" s="16">
        <f t="shared" ref="V4:V26" si="2">W4/31</f>
        <v>0.16129032258064516</v>
      </c>
      <c r="W4" s="17">
        <v>5</v>
      </c>
      <c r="X4" s="9">
        <v>7.8</v>
      </c>
      <c r="Y4" s="17">
        <v>0.78</v>
      </c>
      <c r="Z4" s="43">
        <v>18</v>
      </c>
      <c r="AA4" s="17">
        <v>460</v>
      </c>
      <c r="AB4" s="9">
        <v>2.4</v>
      </c>
      <c r="AC4" s="46">
        <v>21.5</v>
      </c>
    </row>
    <row r="5" spans="1:29" x14ac:dyDescent="0.25">
      <c r="A5" s="8" t="s">
        <v>5</v>
      </c>
      <c r="B5" s="15">
        <v>2.14</v>
      </c>
      <c r="C5" s="16">
        <v>2.08</v>
      </c>
      <c r="D5" s="19">
        <v>0.25600000000000001</v>
      </c>
      <c r="E5" s="21">
        <v>0.66400000000000003</v>
      </c>
      <c r="F5" s="15">
        <v>2.21</v>
      </c>
      <c r="G5" s="19">
        <f t="shared" ref="G5:G26" si="3">1.3/H5</f>
        <v>0.34210526315789475</v>
      </c>
      <c r="H5" s="23">
        <v>3.8</v>
      </c>
      <c r="I5" s="17">
        <v>4.3</v>
      </c>
      <c r="J5" s="9"/>
      <c r="K5" s="17">
        <v>26</v>
      </c>
      <c r="L5" s="15">
        <v>4.99</v>
      </c>
      <c r="M5" s="9">
        <v>15.7</v>
      </c>
      <c r="N5" s="9">
        <v>261</v>
      </c>
      <c r="O5" s="41">
        <f t="shared" si="0"/>
        <v>16.642857142857142</v>
      </c>
      <c r="P5" s="9">
        <v>233</v>
      </c>
      <c r="Q5" s="41">
        <f t="shared" si="1"/>
        <v>12.428571428571429</v>
      </c>
      <c r="R5" s="9">
        <v>174</v>
      </c>
      <c r="S5" s="16">
        <v>5</v>
      </c>
      <c r="T5" s="16">
        <v>0.31</v>
      </c>
      <c r="U5" s="17">
        <v>10</v>
      </c>
      <c r="V5" s="16">
        <f t="shared" si="2"/>
        <v>0.12903225806451613</v>
      </c>
      <c r="W5" s="17">
        <v>4</v>
      </c>
      <c r="X5" s="9">
        <v>7.7</v>
      </c>
      <c r="Y5" s="17">
        <v>0.62</v>
      </c>
      <c r="Z5" s="43">
        <v>18</v>
      </c>
      <c r="AA5" s="17">
        <v>303</v>
      </c>
      <c r="AB5" s="9">
        <v>2.4</v>
      </c>
      <c r="AC5" s="46">
        <v>17.5</v>
      </c>
    </row>
    <row r="6" spans="1:29" x14ac:dyDescent="0.25">
      <c r="A6" s="8" t="s">
        <v>6</v>
      </c>
      <c r="B6" s="15">
        <v>2</v>
      </c>
      <c r="C6" s="16">
        <v>1.93</v>
      </c>
      <c r="D6" s="19">
        <v>0.182</v>
      </c>
      <c r="E6" s="21">
        <v>1.51</v>
      </c>
      <c r="F6" s="15">
        <v>2.08</v>
      </c>
      <c r="G6" s="19">
        <f t="shared" si="3"/>
        <v>0.30232558139534887</v>
      </c>
      <c r="H6" s="23">
        <v>4.3</v>
      </c>
      <c r="I6" s="17">
        <v>5.2</v>
      </c>
      <c r="J6" s="9">
        <v>10.3</v>
      </c>
      <c r="K6" s="17">
        <v>22</v>
      </c>
      <c r="L6" s="15">
        <v>4.41</v>
      </c>
      <c r="M6" s="9">
        <v>19.7</v>
      </c>
      <c r="N6" s="9">
        <v>285</v>
      </c>
      <c r="O6" s="41">
        <f t="shared" si="0"/>
        <v>17.5</v>
      </c>
      <c r="P6" s="9">
        <v>245</v>
      </c>
      <c r="Q6" s="41">
        <f t="shared" si="1"/>
        <v>9.2857142857142865</v>
      </c>
      <c r="R6" s="9">
        <v>130</v>
      </c>
      <c r="S6" s="16">
        <v>3.78</v>
      </c>
      <c r="T6" s="16">
        <v>0.46</v>
      </c>
      <c r="U6" s="17">
        <v>14</v>
      </c>
      <c r="V6" s="16">
        <f t="shared" si="2"/>
        <v>0.19354838709677419</v>
      </c>
      <c r="W6" s="17">
        <v>6</v>
      </c>
      <c r="X6" s="9">
        <v>7.7</v>
      </c>
      <c r="Y6" s="17">
        <v>0.87</v>
      </c>
      <c r="Z6" s="43">
        <v>19</v>
      </c>
      <c r="AA6" s="17">
        <v>460</v>
      </c>
      <c r="AB6" s="9">
        <v>2.2000000000000002</v>
      </c>
      <c r="AC6" s="46">
        <v>21.8</v>
      </c>
    </row>
    <row r="7" spans="1:29" x14ac:dyDescent="0.25">
      <c r="A7" s="8" t="s">
        <v>7</v>
      </c>
      <c r="B7" s="15">
        <v>2.29</v>
      </c>
      <c r="C7" s="16">
        <v>2.97</v>
      </c>
      <c r="D7" s="19">
        <v>0.42899999999999999</v>
      </c>
      <c r="E7" s="21">
        <v>0.80300000000000005</v>
      </c>
      <c r="F7" s="15">
        <v>1.61</v>
      </c>
      <c r="G7" s="19">
        <f t="shared" si="3"/>
        <v>0.21666666666666667</v>
      </c>
      <c r="H7" s="23">
        <v>6</v>
      </c>
      <c r="I7" s="17">
        <v>12.4</v>
      </c>
      <c r="J7" s="9">
        <v>11.1</v>
      </c>
      <c r="K7" s="17">
        <v>19</v>
      </c>
      <c r="L7" s="15">
        <v>2.278</v>
      </c>
      <c r="M7" s="9">
        <v>37.1</v>
      </c>
      <c r="N7" s="9">
        <v>424</v>
      </c>
      <c r="O7" s="41">
        <f t="shared" si="0"/>
        <v>32</v>
      </c>
      <c r="P7" s="9">
        <v>448</v>
      </c>
      <c r="Q7" s="41">
        <f t="shared" si="1"/>
        <v>15</v>
      </c>
      <c r="R7" s="9">
        <v>210</v>
      </c>
      <c r="S7" s="16">
        <v>1.31</v>
      </c>
      <c r="T7" s="16">
        <v>0.88</v>
      </c>
      <c r="U7" s="17">
        <v>27</v>
      </c>
      <c r="V7" s="16">
        <f t="shared" si="2"/>
        <v>0.61290322580645162</v>
      </c>
      <c r="W7" s="17">
        <v>19</v>
      </c>
      <c r="X7" s="9">
        <v>7.4</v>
      </c>
      <c r="Y7" s="17">
        <v>0.51</v>
      </c>
      <c r="Z7" s="43">
        <v>168</v>
      </c>
      <c r="AA7" s="17">
        <v>238</v>
      </c>
      <c r="AB7" s="9">
        <v>2.5</v>
      </c>
      <c r="AC7" s="46">
        <v>22.8</v>
      </c>
    </row>
    <row r="8" spans="1:29" x14ac:dyDescent="0.25">
      <c r="A8" s="8" t="s">
        <v>8</v>
      </c>
      <c r="B8" s="15">
        <v>2.31</v>
      </c>
      <c r="C8" s="16">
        <v>2.58</v>
      </c>
      <c r="D8" s="19">
        <v>0.38600000000000001</v>
      </c>
      <c r="E8" s="21">
        <v>0.78100000000000003</v>
      </c>
      <c r="F8" s="15">
        <v>2.0299999999999998</v>
      </c>
      <c r="G8" s="19">
        <f t="shared" si="3"/>
        <v>0.28888888888888892</v>
      </c>
      <c r="H8" s="23">
        <v>4.5</v>
      </c>
      <c r="I8" s="17">
        <v>11</v>
      </c>
      <c r="J8" s="9">
        <v>9.9</v>
      </c>
      <c r="K8" s="17">
        <v>22</v>
      </c>
      <c r="L8" s="15">
        <v>2.4580000000000002</v>
      </c>
      <c r="M8" s="9">
        <v>28.2</v>
      </c>
      <c r="N8" s="9">
        <v>537</v>
      </c>
      <c r="O8" s="41">
        <f t="shared" si="0"/>
        <v>30.857142857142858</v>
      </c>
      <c r="P8" s="9">
        <v>432</v>
      </c>
      <c r="Q8" s="41">
        <f t="shared" si="1"/>
        <v>36.428571428571431</v>
      </c>
      <c r="R8" s="9">
        <v>510</v>
      </c>
      <c r="S8" s="16">
        <v>1</v>
      </c>
      <c r="T8" s="16">
        <v>0.72</v>
      </c>
      <c r="U8" s="17">
        <v>26</v>
      </c>
      <c r="V8" s="16">
        <f t="shared" si="2"/>
        <v>0.74193548387096775</v>
      </c>
      <c r="W8" s="17">
        <v>23</v>
      </c>
      <c r="X8" s="9">
        <v>7.5</v>
      </c>
      <c r="Y8" s="17">
        <v>0.56000000000000005</v>
      </c>
      <c r="Z8" s="43">
        <v>155</v>
      </c>
      <c r="AA8" s="17">
        <v>315</v>
      </c>
      <c r="AB8" s="9">
        <v>2.5</v>
      </c>
      <c r="AC8" s="46">
        <v>21.4</v>
      </c>
    </row>
    <row r="9" spans="1:29" x14ac:dyDescent="0.25">
      <c r="A9" s="8" t="s">
        <v>0</v>
      </c>
      <c r="B9" s="15">
        <v>1.78</v>
      </c>
      <c r="C9" s="16">
        <v>1.32</v>
      </c>
      <c r="D9" s="19">
        <v>0.30199999999999999</v>
      </c>
      <c r="E9" s="21">
        <v>1.083</v>
      </c>
      <c r="F9" s="15">
        <v>2.2400000000000002</v>
      </c>
      <c r="G9" s="19">
        <f t="shared" si="3"/>
        <v>0.35135135135135137</v>
      </c>
      <c r="H9" s="23">
        <v>3.7</v>
      </c>
      <c r="I9" s="17">
        <v>5.4</v>
      </c>
      <c r="J9" s="9">
        <v>9.1999999999999993</v>
      </c>
      <c r="K9" s="17">
        <v>21</v>
      </c>
      <c r="L9" s="15">
        <v>4.0220000000000002</v>
      </c>
      <c r="M9" s="9">
        <v>20.7</v>
      </c>
      <c r="N9" s="9">
        <v>309</v>
      </c>
      <c r="O9" s="41">
        <f t="shared" si="0"/>
        <v>20.428571428571427</v>
      </c>
      <c r="P9" s="9">
        <v>286</v>
      </c>
      <c r="Q9" s="41">
        <f t="shared" si="1"/>
        <v>9.3571428571428577</v>
      </c>
      <c r="R9" s="9">
        <v>131</v>
      </c>
      <c r="S9" s="16">
        <v>2.36</v>
      </c>
      <c r="T9" s="16">
        <v>0.42</v>
      </c>
      <c r="U9" s="17">
        <v>15</v>
      </c>
      <c r="V9" s="16">
        <f t="shared" si="2"/>
        <v>0.32258064516129031</v>
      </c>
      <c r="W9" s="17">
        <v>10</v>
      </c>
      <c r="X9" s="9">
        <v>7.6</v>
      </c>
      <c r="Y9" s="17">
        <v>0.81</v>
      </c>
      <c r="Z9" s="43">
        <v>25</v>
      </c>
      <c r="AA9" s="17">
        <v>533</v>
      </c>
      <c r="AB9" s="9">
        <v>2.9</v>
      </c>
      <c r="AC9" s="46">
        <v>21</v>
      </c>
    </row>
    <row r="10" spans="1:29" x14ac:dyDescent="0.25">
      <c r="A10" s="8" t="s">
        <v>1</v>
      </c>
      <c r="B10" s="15">
        <v>1.52</v>
      </c>
      <c r="C10" s="16">
        <v>1.54</v>
      </c>
      <c r="D10" s="19">
        <v>0.18099999999999999</v>
      </c>
      <c r="E10" s="21">
        <v>1.9970000000000001</v>
      </c>
      <c r="F10" s="15">
        <v>1.5</v>
      </c>
      <c r="G10" s="19">
        <f t="shared" si="3"/>
        <v>0.2</v>
      </c>
      <c r="H10" s="23">
        <v>6.5</v>
      </c>
      <c r="I10" s="17">
        <v>5.7</v>
      </c>
      <c r="J10" s="9">
        <v>9.5</v>
      </c>
      <c r="K10" s="17">
        <v>33</v>
      </c>
      <c r="L10" s="15">
        <v>2.65</v>
      </c>
      <c r="M10" s="9">
        <v>24.8</v>
      </c>
      <c r="N10" s="9">
        <v>358</v>
      </c>
      <c r="O10" s="41">
        <f t="shared" si="0"/>
        <v>22.5</v>
      </c>
      <c r="P10" s="9">
        <v>315</v>
      </c>
      <c r="Q10" s="41">
        <f t="shared" si="1"/>
        <v>15.714285714285714</v>
      </c>
      <c r="R10" s="9">
        <v>220</v>
      </c>
      <c r="S10" s="16">
        <v>1.25</v>
      </c>
      <c r="T10" s="16">
        <v>0.83</v>
      </c>
      <c r="U10" s="17">
        <v>25</v>
      </c>
      <c r="V10" s="16">
        <f t="shared" si="2"/>
        <v>0.35483870967741937</v>
      </c>
      <c r="W10" s="17">
        <v>11</v>
      </c>
      <c r="X10" s="9">
        <v>8.1999999999999993</v>
      </c>
      <c r="Y10" s="17">
        <v>0.88</v>
      </c>
      <c r="Z10" s="43">
        <v>20</v>
      </c>
      <c r="AA10" s="17">
        <v>432</v>
      </c>
      <c r="AB10" s="9">
        <v>3.1</v>
      </c>
      <c r="AC10" s="46">
        <v>21.7</v>
      </c>
    </row>
    <row r="11" spans="1:29" x14ac:dyDescent="0.25">
      <c r="A11" s="8" t="s">
        <v>9</v>
      </c>
      <c r="B11" s="15">
        <v>1.31</v>
      </c>
      <c r="C11" s="16">
        <v>0.7</v>
      </c>
      <c r="D11" s="19">
        <v>8.5999999999999993E-2</v>
      </c>
      <c r="E11" s="21">
        <v>5.7759999999999998</v>
      </c>
      <c r="F11" s="15">
        <v>1.1299999999999999</v>
      </c>
      <c r="G11" s="19">
        <f t="shared" si="3"/>
        <v>0.14444444444444446</v>
      </c>
      <c r="H11" s="23">
        <v>9</v>
      </c>
      <c r="I11" s="17">
        <v>11.3</v>
      </c>
      <c r="J11" s="9">
        <v>8.6</v>
      </c>
      <c r="K11" s="17">
        <v>22</v>
      </c>
      <c r="L11" s="15">
        <v>1.216</v>
      </c>
      <c r="M11" s="9">
        <v>43</v>
      </c>
      <c r="N11" s="9">
        <v>658</v>
      </c>
      <c r="O11" s="41">
        <f t="shared" si="0"/>
        <v>40.285714285714285</v>
      </c>
      <c r="P11" s="9">
        <v>564</v>
      </c>
      <c r="Q11" s="41">
        <f t="shared" si="1"/>
        <v>40.857142857142854</v>
      </c>
      <c r="R11" s="9">
        <v>572</v>
      </c>
      <c r="S11" s="16">
        <v>1.38</v>
      </c>
      <c r="T11" s="16">
        <v>0.88</v>
      </c>
      <c r="U11" s="17">
        <v>33</v>
      </c>
      <c r="V11" s="16">
        <f t="shared" si="2"/>
        <v>1.3870967741935485</v>
      </c>
      <c r="W11" s="17">
        <v>43</v>
      </c>
      <c r="X11" s="9">
        <v>8.3000000000000007</v>
      </c>
      <c r="Y11" s="17">
        <v>0.88</v>
      </c>
      <c r="Z11" s="43">
        <v>62</v>
      </c>
      <c r="AA11" s="17">
        <v>338</v>
      </c>
      <c r="AB11" s="9">
        <v>2.2999999999999998</v>
      </c>
      <c r="AC11" s="46">
        <v>22.2</v>
      </c>
    </row>
    <row r="12" spans="1:29" x14ac:dyDescent="0.25">
      <c r="A12" s="8" t="s">
        <v>10</v>
      </c>
      <c r="B12" s="15">
        <v>1.17</v>
      </c>
      <c r="C12" s="16">
        <v>0.83</v>
      </c>
      <c r="D12" s="19">
        <v>8.6999999999999994E-2</v>
      </c>
      <c r="E12" s="21">
        <v>4.4160000000000004</v>
      </c>
      <c r="F12" s="15">
        <v>1.5</v>
      </c>
      <c r="G12" s="19">
        <f t="shared" si="3"/>
        <v>0.21666666666666667</v>
      </c>
      <c r="H12" s="23">
        <v>6</v>
      </c>
      <c r="I12" s="17">
        <v>9.1</v>
      </c>
      <c r="J12" s="9">
        <v>9.8000000000000007</v>
      </c>
      <c r="K12" s="17">
        <v>20</v>
      </c>
      <c r="L12" s="15">
        <v>1.7509999999999999</v>
      </c>
      <c r="M12" s="9">
        <v>37.5</v>
      </c>
      <c r="N12" s="9">
        <v>545</v>
      </c>
      <c r="O12" s="41">
        <f t="shared" si="0"/>
        <v>33.214285714285715</v>
      </c>
      <c r="P12" s="9">
        <v>465</v>
      </c>
      <c r="Q12" s="41">
        <f t="shared" si="1"/>
        <v>40.857142857142854</v>
      </c>
      <c r="R12" s="9">
        <v>572</v>
      </c>
      <c r="S12" s="16">
        <v>1.38</v>
      </c>
      <c r="T12" s="16">
        <v>0.9</v>
      </c>
      <c r="U12" s="17">
        <v>30</v>
      </c>
      <c r="V12" s="16">
        <f t="shared" si="2"/>
        <v>1.2580645161290323</v>
      </c>
      <c r="W12" s="17">
        <v>39</v>
      </c>
      <c r="X12" s="9">
        <v>8</v>
      </c>
      <c r="Y12" s="17">
        <v>0.88</v>
      </c>
      <c r="Z12" s="43">
        <v>59</v>
      </c>
      <c r="AA12" s="17">
        <v>475</v>
      </c>
      <c r="AB12" s="9">
        <v>2.5</v>
      </c>
      <c r="AC12" s="46">
        <v>21.8</v>
      </c>
    </row>
    <row r="13" spans="1:29" x14ac:dyDescent="0.25">
      <c r="A13" s="8" t="s">
        <v>11</v>
      </c>
      <c r="B13" s="15">
        <v>2.84</v>
      </c>
      <c r="C13" s="16">
        <v>2.5499999999999998</v>
      </c>
      <c r="D13" s="19">
        <v>0.32900000000000001</v>
      </c>
      <c r="E13" s="21">
        <v>0.69799999999999995</v>
      </c>
      <c r="F13" s="15">
        <v>3.14</v>
      </c>
      <c r="G13" s="19">
        <f t="shared" si="3"/>
        <v>0.59090909090909083</v>
      </c>
      <c r="H13" s="23">
        <v>2.2000000000000002</v>
      </c>
      <c r="I13" s="17">
        <v>5.3</v>
      </c>
      <c r="J13" s="9">
        <v>10</v>
      </c>
      <c r="K13" s="17">
        <v>25</v>
      </c>
      <c r="L13" s="15">
        <v>4.7519999999999998</v>
      </c>
      <c r="M13" s="9">
        <v>16.7</v>
      </c>
      <c r="N13" s="9">
        <v>290</v>
      </c>
      <c r="O13" s="41">
        <f t="shared" si="0"/>
        <v>17.785714285714285</v>
      </c>
      <c r="P13" s="9">
        <v>249</v>
      </c>
      <c r="Q13" s="41">
        <f t="shared" si="1"/>
        <v>12.928571428571429</v>
      </c>
      <c r="R13" s="9">
        <v>181</v>
      </c>
      <c r="S13" s="16">
        <v>4.63</v>
      </c>
      <c r="T13" s="16">
        <v>0.28000000000000003</v>
      </c>
      <c r="U13" s="17">
        <v>13</v>
      </c>
      <c r="V13" s="16">
        <f t="shared" si="2"/>
        <v>0.16129032258064516</v>
      </c>
      <c r="W13" s="17">
        <v>5</v>
      </c>
      <c r="X13" s="9">
        <v>7.8</v>
      </c>
      <c r="Y13" s="16">
        <v>0.9</v>
      </c>
      <c r="Z13" s="43">
        <v>29</v>
      </c>
      <c r="AA13" s="17">
        <v>602</v>
      </c>
      <c r="AB13" s="9">
        <v>3.3</v>
      </c>
      <c r="AC13" s="46">
        <v>19.5</v>
      </c>
    </row>
    <row r="14" spans="1:29" x14ac:dyDescent="0.25">
      <c r="A14" s="8" t="s">
        <v>12</v>
      </c>
      <c r="B14" s="15">
        <v>1.04</v>
      </c>
      <c r="C14" s="16">
        <v>1</v>
      </c>
      <c r="D14" s="19">
        <v>9.2999999999999999E-2</v>
      </c>
      <c r="E14" s="21">
        <v>2.5950000000000002</v>
      </c>
      <c r="F14" s="15">
        <v>1.07</v>
      </c>
      <c r="G14" s="19">
        <f t="shared" si="3"/>
        <v>0.13131313131313133</v>
      </c>
      <c r="H14" s="23">
        <v>9.9</v>
      </c>
      <c r="I14" s="17">
        <v>5.7</v>
      </c>
      <c r="J14" s="9">
        <v>9.8000000000000007</v>
      </c>
      <c r="K14" s="17">
        <v>17</v>
      </c>
      <c r="L14" s="15">
        <v>2.5819999999999999</v>
      </c>
      <c r="M14" s="9">
        <v>27.4</v>
      </c>
      <c r="N14" s="9">
        <v>413</v>
      </c>
      <c r="O14" s="41">
        <f t="shared" si="0"/>
        <v>26.214285714285715</v>
      </c>
      <c r="P14" s="9">
        <v>367</v>
      </c>
      <c r="Q14" s="41">
        <f t="shared" si="1"/>
        <v>27.928571428571427</v>
      </c>
      <c r="R14" s="9">
        <v>391</v>
      </c>
      <c r="S14" s="16">
        <v>1.1299999999999999</v>
      </c>
      <c r="T14" s="16">
        <v>0.9</v>
      </c>
      <c r="U14" s="17">
        <v>28</v>
      </c>
      <c r="V14" s="16">
        <f t="shared" si="2"/>
        <v>0.67741935483870963</v>
      </c>
      <c r="W14" s="17">
        <v>21</v>
      </c>
      <c r="X14" s="9">
        <v>8.1999999999999993</v>
      </c>
      <c r="Y14" s="16">
        <v>0.94</v>
      </c>
      <c r="Z14" s="43">
        <v>20</v>
      </c>
      <c r="AA14" s="17">
        <v>551</v>
      </c>
      <c r="AB14" s="9">
        <v>3.3</v>
      </c>
      <c r="AC14" s="46">
        <v>21.1</v>
      </c>
    </row>
    <row r="15" spans="1:29" x14ac:dyDescent="0.25">
      <c r="A15" s="8" t="s">
        <v>23</v>
      </c>
      <c r="B15" s="15">
        <v>2.29</v>
      </c>
      <c r="C15" s="16">
        <v>2.36</v>
      </c>
      <c r="D15" s="19">
        <v>0.309</v>
      </c>
      <c r="E15" s="21">
        <v>0.751</v>
      </c>
      <c r="F15" s="15">
        <v>2.21</v>
      </c>
      <c r="G15" s="19">
        <f t="shared" si="3"/>
        <v>0.34210526315789475</v>
      </c>
      <c r="H15" s="23">
        <v>3.8</v>
      </c>
      <c r="I15" s="17">
        <v>9.6</v>
      </c>
      <c r="J15" s="9">
        <v>9.6999999999999993</v>
      </c>
      <c r="K15" s="17">
        <v>20</v>
      </c>
      <c r="L15" s="15">
        <v>3.9249999999999998</v>
      </c>
      <c r="M15" s="9">
        <v>23</v>
      </c>
      <c r="N15" s="9">
        <v>340</v>
      </c>
      <c r="O15" s="41">
        <f t="shared" si="0"/>
        <v>20.428571428571427</v>
      </c>
      <c r="P15" s="9">
        <v>286</v>
      </c>
      <c r="Q15" s="41">
        <f t="shared" si="1"/>
        <v>12.142857142857142</v>
      </c>
      <c r="R15" s="9">
        <v>170</v>
      </c>
      <c r="S15" s="16">
        <v>2.82</v>
      </c>
      <c r="T15" s="16">
        <v>0.55000000000000004</v>
      </c>
      <c r="U15" s="17">
        <v>17</v>
      </c>
      <c r="V15" s="16">
        <f t="shared" si="2"/>
        <v>0.22580645161290322</v>
      </c>
      <c r="W15" s="17">
        <v>7</v>
      </c>
      <c r="X15" s="9">
        <v>7.3</v>
      </c>
      <c r="Y15" s="16">
        <v>0.38</v>
      </c>
      <c r="Z15" s="43">
        <v>106</v>
      </c>
      <c r="AA15" s="17">
        <v>178</v>
      </c>
      <c r="AB15" s="9">
        <v>1.3</v>
      </c>
      <c r="AC15" s="46">
        <v>20.5</v>
      </c>
    </row>
    <row r="16" spans="1:29" x14ac:dyDescent="0.25">
      <c r="A16" s="8" t="s">
        <v>24</v>
      </c>
      <c r="B16" s="15">
        <v>2.4300000000000002</v>
      </c>
      <c r="C16" s="16">
        <v>2.42</v>
      </c>
      <c r="D16" s="19">
        <v>0.32200000000000001</v>
      </c>
      <c r="E16" s="21">
        <v>0.68300000000000005</v>
      </c>
      <c r="F16" s="15">
        <v>2.4300000000000002</v>
      </c>
      <c r="G16" s="19">
        <f t="shared" si="3"/>
        <v>0.40625</v>
      </c>
      <c r="H16" s="23">
        <v>3.2</v>
      </c>
      <c r="I16" s="17">
        <v>5.3</v>
      </c>
      <c r="J16" s="9">
        <v>12</v>
      </c>
      <c r="K16" s="17">
        <v>26</v>
      </c>
      <c r="L16" s="15">
        <v>4.3979999999999997</v>
      </c>
      <c r="M16" s="9">
        <v>19.100000000000001</v>
      </c>
      <c r="N16" s="9">
        <v>281</v>
      </c>
      <c r="O16" s="41">
        <f t="shared" si="0"/>
        <v>17.928571428571427</v>
      </c>
      <c r="P16" s="9">
        <v>251</v>
      </c>
      <c r="Q16" s="41">
        <f t="shared" si="1"/>
        <v>10.571428571428571</v>
      </c>
      <c r="R16" s="9">
        <v>148</v>
      </c>
      <c r="S16" s="16">
        <v>3.75</v>
      </c>
      <c r="T16" s="16">
        <v>0.36</v>
      </c>
      <c r="U16" s="17">
        <v>12</v>
      </c>
      <c r="V16" s="16">
        <f t="shared" si="2"/>
        <v>0.35483870967741937</v>
      </c>
      <c r="W16" s="17">
        <v>11</v>
      </c>
      <c r="X16" s="9">
        <v>7.9</v>
      </c>
      <c r="Y16" s="16">
        <v>0.86</v>
      </c>
      <c r="Z16" s="43">
        <v>27</v>
      </c>
      <c r="AA16" s="17">
        <v>458</v>
      </c>
      <c r="AB16" s="9">
        <v>3.5</v>
      </c>
      <c r="AC16" s="46">
        <v>19.100000000000001</v>
      </c>
    </row>
    <row r="17" spans="1:29" x14ac:dyDescent="0.25">
      <c r="A17" s="8" t="s">
        <v>13</v>
      </c>
      <c r="B17" s="15">
        <v>1.63</v>
      </c>
      <c r="C17" s="16">
        <v>1.93</v>
      </c>
      <c r="D17" s="19">
        <v>0.22900000000000001</v>
      </c>
      <c r="E17" s="21">
        <v>1.3340000000000001</v>
      </c>
      <c r="F17" s="15">
        <v>1.32</v>
      </c>
      <c r="G17" s="19">
        <f t="shared" si="3"/>
        <v>0.17105263157894737</v>
      </c>
      <c r="H17" s="23">
        <v>7.6</v>
      </c>
      <c r="I17" s="17">
        <v>9.9</v>
      </c>
      <c r="J17" s="9">
        <v>9.8000000000000007</v>
      </c>
      <c r="K17" s="17">
        <v>16</v>
      </c>
      <c r="L17" s="15">
        <v>2.2440000000000002</v>
      </c>
      <c r="M17" s="9">
        <v>29.3</v>
      </c>
      <c r="N17" s="9">
        <v>421</v>
      </c>
      <c r="O17" s="41">
        <f t="shared" si="0"/>
        <v>27.5</v>
      </c>
      <c r="P17" s="9">
        <v>385</v>
      </c>
      <c r="Q17" s="41">
        <f t="shared" si="1"/>
        <v>12.928571428571429</v>
      </c>
      <c r="R17" s="9">
        <v>181</v>
      </c>
      <c r="S17" s="16">
        <v>1.31</v>
      </c>
      <c r="T17" s="16">
        <v>0.85</v>
      </c>
      <c r="U17" s="17">
        <v>27</v>
      </c>
      <c r="V17" s="16">
        <f t="shared" si="2"/>
        <v>0.32258064516129031</v>
      </c>
      <c r="W17" s="17">
        <v>10</v>
      </c>
      <c r="X17" s="9">
        <v>8</v>
      </c>
      <c r="Y17" s="16">
        <v>0.79</v>
      </c>
      <c r="Z17" s="43">
        <v>78</v>
      </c>
      <c r="AA17" s="17">
        <v>541</v>
      </c>
      <c r="AB17" s="9">
        <v>3.3</v>
      </c>
      <c r="AC17" s="46">
        <v>21</v>
      </c>
    </row>
    <row r="18" spans="1:29" x14ac:dyDescent="0.25">
      <c r="A18" s="8" t="s">
        <v>14</v>
      </c>
      <c r="B18" s="15">
        <v>2.54</v>
      </c>
      <c r="C18" s="16">
        <v>3.32</v>
      </c>
      <c r="D18" s="19">
        <v>0.28499999999999998</v>
      </c>
      <c r="E18" s="21">
        <v>0.89</v>
      </c>
      <c r="F18" s="15">
        <v>1.76</v>
      </c>
      <c r="G18" s="19">
        <f t="shared" si="3"/>
        <v>0.24074074074074073</v>
      </c>
      <c r="H18" s="23">
        <v>5.4</v>
      </c>
      <c r="I18" s="17">
        <v>6.7</v>
      </c>
      <c r="J18" s="9">
        <v>9.6999999999999993</v>
      </c>
      <c r="K18" s="17">
        <v>17</v>
      </c>
      <c r="L18" s="15">
        <v>4.0739999999999998</v>
      </c>
      <c r="M18" s="9">
        <v>20.3</v>
      </c>
      <c r="N18" s="9">
        <v>320</v>
      </c>
      <c r="O18" s="41">
        <f t="shared" si="0"/>
        <v>20.142857142857142</v>
      </c>
      <c r="P18" s="9">
        <v>282</v>
      </c>
      <c r="Q18" s="41">
        <f t="shared" si="1"/>
        <v>22.5</v>
      </c>
      <c r="R18" s="9">
        <v>315</v>
      </c>
      <c r="S18" s="16">
        <v>2.5</v>
      </c>
      <c r="T18" s="16">
        <v>0.59</v>
      </c>
      <c r="U18" s="17">
        <v>18</v>
      </c>
      <c r="V18" s="16">
        <f t="shared" si="2"/>
        <v>1.1290322580645162</v>
      </c>
      <c r="W18" s="17">
        <v>35</v>
      </c>
      <c r="X18" s="9">
        <v>7.9</v>
      </c>
      <c r="Y18" s="16">
        <v>0.9</v>
      </c>
      <c r="Z18" s="43">
        <v>44</v>
      </c>
      <c r="AA18" s="17">
        <v>582</v>
      </c>
      <c r="AB18" s="9">
        <v>3.2</v>
      </c>
      <c r="AC18" s="46">
        <v>19.899999999999999</v>
      </c>
    </row>
    <row r="19" spans="1:29" x14ac:dyDescent="0.25">
      <c r="A19" s="8" t="s">
        <v>2</v>
      </c>
      <c r="B19" s="15">
        <v>1.97</v>
      </c>
      <c r="C19" s="16">
        <v>2.42</v>
      </c>
      <c r="D19" s="19">
        <v>0.32</v>
      </c>
      <c r="E19" s="21">
        <v>0.46899999999999997</v>
      </c>
      <c r="F19" s="15">
        <v>1.52</v>
      </c>
      <c r="G19" s="19">
        <f t="shared" si="3"/>
        <v>0.203125</v>
      </c>
      <c r="H19" s="23">
        <v>6.4</v>
      </c>
      <c r="I19" s="17">
        <v>11.2</v>
      </c>
      <c r="J19" s="9">
        <v>8.1999999999999993</v>
      </c>
      <c r="K19" s="17">
        <v>11</v>
      </c>
      <c r="L19" s="15">
        <v>2.4369999999999998</v>
      </c>
      <c r="M19" s="9">
        <v>29.5</v>
      </c>
      <c r="N19" s="9">
        <v>457</v>
      </c>
      <c r="O19" s="41">
        <f t="shared" si="0"/>
        <v>28</v>
      </c>
      <c r="P19" s="9">
        <v>392</v>
      </c>
      <c r="Q19" s="41">
        <f t="shared" si="1"/>
        <v>42.142857142857146</v>
      </c>
      <c r="R19" s="9">
        <v>590</v>
      </c>
      <c r="S19" s="16">
        <v>0.57999999999999996</v>
      </c>
      <c r="T19" s="16">
        <v>1.52</v>
      </c>
      <c r="U19" s="17">
        <v>55</v>
      </c>
      <c r="V19" s="16">
        <f t="shared" si="2"/>
        <v>1.1290322580645162</v>
      </c>
      <c r="W19" s="17">
        <v>35</v>
      </c>
      <c r="X19" s="9">
        <v>6.8</v>
      </c>
      <c r="Y19" s="16">
        <v>0.25</v>
      </c>
      <c r="Z19" s="43">
        <v>145</v>
      </c>
      <c r="AA19" s="17">
        <v>39</v>
      </c>
      <c r="AB19" s="9">
        <v>0.1</v>
      </c>
      <c r="AC19" s="46">
        <v>22.5</v>
      </c>
    </row>
    <row r="20" spans="1:29" x14ac:dyDescent="0.25">
      <c r="A20" s="8" t="s">
        <v>18</v>
      </c>
      <c r="B20" s="15">
        <v>1.395</v>
      </c>
      <c r="C20" s="16">
        <v>1.6</v>
      </c>
      <c r="D20" s="19">
        <v>0.219</v>
      </c>
      <c r="E20" s="21">
        <v>0.81100000000000005</v>
      </c>
      <c r="F20" s="15">
        <v>1.19</v>
      </c>
      <c r="G20" s="19">
        <f t="shared" si="3"/>
        <v>0.15116279069767444</v>
      </c>
      <c r="H20" s="23">
        <v>8.6</v>
      </c>
      <c r="I20" s="17">
        <v>9.3000000000000007</v>
      </c>
      <c r="J20" s="9"/>
      <c r="K20" s="17">
        <v>18</v>
      </c>
      <c r="L20" s="15">
        <v>2.1949999999999998</v>
      </c>
      <c r="M20" s="9">
        <v>32.9</v>
      </c>
      <c r="N20" s="9">
        <v>506</v>
      </c>
      <c r="O20" s="41">
        <f t="shared" si="0"/>
        <v>30.357142857142858</v>
      </c>
      <c r="P20" s="9">
        <v>425</v>
      </c>
      <c r="Q20" s="41">
        <f t="shared" si="1"/>
        <v>30.571428571428573</v>
      </c>
      <c r="R20" s="9">
        <v>428</v>
      </c>
      <c r="S20" s="16">
        <v>1.38</v>
      </c>
      <c r="T20" s="16">
        <v>0.82</v>
      </c>
      <c r="U20" s="17">
        <v>29</v>
      </c>
      <c r="V20" s="16">
        <f t="shared" si="2"/>
        <v>0.64516129032258063</v>
      </c>
      <c r="W20" s="17">
        <v>20</v>
      </c>
      <c r="X20" s="9">
        <v>6.8</v>
      </c>
      <c r="Y20" s="16">
        <v>0.25</v>
      </c>
      <c r="Z20" s="43">
        <v>82</v>
      </c>
      <c r="AA20" s="17">
        <v>20</v>
      </c>
      <c r="AB20" s="9">
        <v>0.1</v>
      </c>
      <c r="AC20" s="46">
        <v>20.3</v>
      </c>
    </row>
    <row r="21" spans="1:29" x14ac:dyDescent="0.25">
      <c r="A21" s="8" t="s">
        <v>3</v>
      </c>
      <c r="B21" s="15">
        <v>3.25</v>
      </c>
      <c r="C21" s="16">
        <v>3.78</v>
      </c>
      <c r="D21" s="19">
        <v>0.59</v>
      </c>
      <c r="E21" s="21">
        <v>0.55400000000000005</v>
      </c>
      <c r="F21" s="15">
        <v>2.71</v>
      </c>
      <c r="G21" s="19">
        <f t="shared" si="3"/>
        <v>0.48148148148148145</v>
      </c>
      <c r="H21" s="23">
        <v>2.7</v>
      </c>
      <c r="I21" s="17">
        <v>9</v>
      </c>
      <c r="J21" s="9">
        <v>9.9</v>
      </c>
      <c r="K21" s="17">
        <v>24</v>
      </c>
      <c r="L21" s="15">
        <v>4.1479999999999997</v>
      </c>
      <c r="M21" s="9">
        <v>18.5</v>
      </c>
      <c r="N21" s="9">
        <v>312</v>
      </c>
      <c r="O21" s="41">
        <f t="shared" si="0"/>
        <v>20.857142857142858</v>
      </c>
      <c r="P21" s="9">
        <v>292</v>
      </c>
      <c r="Q21" s="41">
        <f t="shared" si="1"/>
        <v>22.857142857142858</v>
      </c>
      <c r="R21" s="9">
        <v>320</v>
      </c>
      <c r="S21" s="16">
        <v>3</v>
      </c>
      <c r="T21" s="16">
        <v>0.35</v>
      </c>
      <c r="U21" s="17">
        <v>21</v>
      </c>
      <c r="V21" s="16">
        <f t="shared" si="2"/>
        <v>0.5161290322580645</v>
      </c>
      <c r="W21" s="17">
        <v>16</v>
      </c>
      <c r="X21" s="9">
        <v>7.5</v>
      </c>
      <c r="Y21" s="16">
        <v>0.9</v>
      </c>
      <c r="Z21" s="43">
        <v>112</v>
      </c>
      <c r="AA21" s="17">
        <v>551</v>
      </c>
      <c r="AB21" s="9">
        <v>2.8</v>
      </c>
      <c r="AC21" s="46">
        <v>18.7</v>
      </c>
    </row>
    <row r="22" spans="1:29" ht="15.75" customHeight="1" x14ac:dyDescent="0.25">
      <c r="A22" s="8" t="s">
        <v>15</v>
      </c>
      <c r="B22" s="15">
        <v>1.42</v>
      </c>
      <c r="C22" s="16">
        <v>1.29</v>
      </c>
      <c r="D22" s="19">
        <v>0.13700000000000001</v>
      </c>
      <c r="E22" s="21">
        <v>3.0859999999999999</v>
      </c>
      <c r="F22" s="15">
        <v>1.54</v>
      </c>
      <c r="G22" s="19">
        <f t="shared" si="3"/>
        <v>0.20634920634920637</v>
      </c>
      <c r="H22" s="23">
        <v>6.3</v>
      </c>
      <c r="I22" s="17">
        <v>5.9</v>
      </c>
      <c r="J22" s="9">
        <v>5.9</v>
      </c>
      <c r="K22" s="17">
        <v>17</v>
      </c>
      <c r="L22" s="15">
        <v>3.0489999999999999</v>
      </c>
      <c r="M22" s="9">
        <v>23.9</v>
      </c>
      <c r="N22" s="9">
        <v>345</v>
      </c>
      <c r="O22" s="41">
        <f t="shared" si="0"/>
        <v>22</v>
      </c>
      <c r="P22" s="9">
        <v>308</v>
      </c>
      <c r="Q22" s="41">
        <f t="shared" si="1"/>
        <v>12.928571428571429</v>
      </c>
      <c r="R22" s="9">
        <v>181</v>
      </c>
      <c r="S22" s="16">
        <v>1.31</v>
      </c>
      <c r="T22" s="16">
        <v>0.78</v>
      </c>
      <c r="U22" s="17">
        <v>23</v>
      </c>
      <c r="V22" s="16">
        <f t="shared" si="2"/>
        <v>0.25806451612903225</v>
      </c>
      <c r="W22" s="17">
        <v>8</v>
      </c>
      <c r="X22" s="9">
        <v>8.1</v>
      </c>
      <c r="Y22" s="16">
        <v>0.91</v>
      </c>
      <c r="Z22" s="43">
        <v>39</v>
      </c>
      <c r="AA22" s="17">
        <v>609</v>
      </c>
      <c r="AB22" s="9">
        <v>3.2</v>
      </c>
      <c r="AC22" s="46">
        <v>20.9</v>
      </c>
    </row>
    <row r="23" spans="1:29" x14ac:dyDescent="0.25">
      <c r="A23" s="8" t="s">
        <v>26</v>
      </c>
      <c r="B23" s="15">
        <v>1.95</v>
      </c>
      <c r="C23" s="16">
        <v>2.48</v>
      </c>
      <c r="D23" s="19">
        <v>0.33400000000000002</v>
      </c>
      <c r="E23" s="21">
        <v>1.1870000000000001</v>
      </c>
      <c r="F23" s="15">
        <v>1.41</v>
      </c>
      <c r="G23" s="19">
        <f t="shared" si="3"/>
        <v>0.18571428571428572</v>
      </c>
      <c r="H23" s="23">
        <v>7</v>
      </c>
      <c r="I23" s="17">
        <v>11</v>
      </c>
      <c r="J23" s="9">
        <v>10.9</v>
      </c>
      <c r="K23" s="17">
        <v>18</v>
      </c>
      <c r="L23" s="15">
        <v>2.57</v>
      </c>
      <c r="M23" s="9">
        <v>36.799999999999997</v>
      </c>
      <c r="N23" s="9">
        <v>439</v>
      </c>
      <c r="O23" s="41">
        <f t="shared" si="0"/>
        <v>28.357142857142858</v>
      </c>
      <c r="P23" s="9">
        <v>397</v>
      </c>
      <c r="Q23" s="41">
        <f t="shared" si="1"/>
        <v>27.142857142857142</v>
      </c>
      <c r="R23" s="9">
        <v>380</v>
      </c>
      <c r="S23" s="16">
        <v>1.38</v>
      </c>
      <c r="T23" s="16">
        <v>0.78</v>
      </c>
      <c r="U23" s="17">
        <v>26</v>
      </c>
      <c r="V23" s="16">
        <f t="shared" si="2"/>
        <v>0.32258064516129031</v>
      </c>
      <c r="W23" s="17">
        <v>10</v>
      </c>
      <c r="X23" s="9">
        <v>7.4</v>
      </c>
      <c r="Y23" s="16">
        <v>0.49</v>
      </c>
      <c r="Z23" s="43">
        <v>123</v>
      </c>
      <c r="AA23" s="17">
        <v>263</v>
      </c>
      <c r="AB23" s="9">
        <v>2.6</v>
      </c>
      <c r="AC23" s="46">
        <v>19.399999999999999</v>
      </c>
    </row>
    <row r="24" spans="1:29" x14ac:dyDescent="0.25">
      <c r="A24" s="8" t="s">
        <v>27</v>
      </c>
      <c r="B24" s="15">
        <v>2.11</v>
      </c>
      <c r="C24" s="16">
        <v>2.23</v>
      </c>
      <c r="D24" s="19">
        <v>0.28899999999999998</v>
      </c>
      <c r="E24" s="21">
        <v>0.745</v>
      </c>
      <c r="F24" s="15">
        <v>1.98</v>
      </c>
      <c r="G24" s="19">
        <f t="shared" si="3"/>
        <v>0.27659574468085107</v>
      </c>
      <c r="H24" s="23">
        <v>4.7</v>
      </c>
      <c r="I24" s="17">
        <v>6.4</v>
      </c>
      <c r="J24" s="9">
        <v>9.1999999999999993</v>
      </c>
      <c r="K24" s="17">
        <v>25</v>
      </c>
      <c r="L24" s="15">
        <v>4.0449999999999999</v>
      </c>
      <c r="M24" s="9">
        <v>27.6</v>
      </c>
      <c r="N24" s="9">
        <v>460</v>
      </c>
      <c r="O24" s="41">
        <f t="shared" si="0"/>
        <v>20</v>
      </c>
      <c r="P24" s="9">
        <v>280</v>
      </c>
      <c r="Q24" s="41">
        <f t="shared" si="1"/>
        <v>42.142857142857146</v>
      </c>
      <c r="R24" s="9">
        <v>590</v>
      </c>
      <c r="S24" s="16">
        <v>2.59</v>
      </c>
      <c r="T24" s="16">
        <v>0.51</v>
      </c>
      <c r="U24" s="17">
        <v>16</v>
      </c>
      <c r="V24" s="16">
        <f t="shared" si="2"/>
        <v>0.16129032258064516</v>
      </c>
      <c r="W24" s="17">
        <v>5</v>
      </c>
      <c r="X24" s="9">
        <v>7.8</v>
      </c>
      <c r="Y24" s="16">
        <v>0.73</v>
      </c>
      <c r="Z24" s="43">
        <v>78</v>
      </c>
      <c r="AA24" s="17">
        <v>358</v>
      </c>
      <c r="AB24" s="9">
        <v>2.4</v>
      </c>
      <c r="AC24" s="46">
        <v>18.399999999999999</v>
      </c>
    </row>
    <row r="25" spans="1:29" x14ac:dyDescent="0.25">
      <c r="A25" s="8" t="s">
        <v>16</v>
      </c>
      <c r="B25" s="15">
        <v>0.71</v>
      </c>
      <c r="C25" s="16">
        <v>0.96</v>
      </c>
      <c r="D25" s="19">
        <v>8.7999999999999995E-2</v>
      </c>
      <c r="E25" s="21">
        <v>3.4630000000000001</v>
      </c>
      <c r="F25" s="15">
        <v>0.45</v>
      </c>
      <c r="G25" s="19">
        <f t="shared" si="3"/>
        <v>5.4166666666666669E-2</v>
      </c>
      <c r="H25" s="23">
        <v>24</v>
      </c>
      <c r="I25" s="17">
        <v>6.6</v>
      </c>
      <c r="J25" s="9">
        <v>7.8</v>
      </c>
      <c r="K25" s="17">
        <v>11</v>
      </c>
      <c r="L25" s="15">
        <v>1.821</v>
      </c>
      <c r="M25" s="9">
        <v>37.4</v>
      </c>
      <c r="N25" s="9">
        <v>521</v>
      </c>
      <c r="O25" s="41">
        <f t="shared" si="0"/>
        <v>33.785714285714285</v>
      </c>
      <c r="P25" s="9">
        <v>473</v>
      </c>
      <c r="Q25" s="41">
        <f t="shared" si="1"/>
        <v>28</v>
      </c>
      <c r="R25" s="9">
        <v>392</v>
      </c>
      <c r="S25" s="16">
        <v>0.55000000000000004</v>
      </c>
      <c r="T25" s="16">
        <v>1.57</v>
      </c>
      <c r="U25" s="17">
        <v>50</v>
      </c>
      <c r="V25" s="16">
        <f t="shared" si="2"/>
        <v>1.6774193548387097</v>
      </c>
      <c r="W25" s="17">
        <v>52</v>
      </c>
      <c r="X25" s="9">
        <v>8.3000000000000007</v>
      </c>
      <c r="Y25" s="16">
        <v>0.79</v>
      </c>
      <c r="Z25" s="43">
        <v>27</v>
      </c>
      <c r="AA25" s="17">
        <v>522</v>
      </c>
      <c r="AB25" s="9">
        <v>2.9</v>
      </c>
      <c r="AC25" s="46">
        <v>23.7</v>
      </c>
    </row>
    <row r="26" spans="1:29" x14ac:dyDescent="0.25">
      <c r="A26" s="8" t="s">
        <v>17</v>
      </c>
      <c r="B26" s="15">
        <v>1.91</v>
      </c>
      <c r="C26" s="16">
        <v>1.83</v>
      </c>
      <c r="D26" s="19">
        <v>0.14530000000000001</v>
      </c>
      <c r="E26" s="21">
        <v>1.147</v>
      </c>
      <c r="F26" s="15">
        <v>1.98</v>
      </c>
      <c r="G26" s="19">
        <f t="shared" si="3"/>
        <v>0.27659574468085107</v>
      </c>
      <c r="H26" s="23">
        <v>4.7</v>
      </c>
      <c r="I26" s="17">
        <v>4.9000000000000004</v>
      </c>
      <c r="J26" s="9"/>
      <c r="K26" s="17">
        <v>21</v>
      </c>
      <c r="L26" s="15">
        <v>3.464</v>
      </c>
      <c r="M26" s="9">
        <v>23.5</v>
      </c>
      <c r="N26" s="9">
        <v>322</v>
      </c>
      <c r="O26" s="41">
        <f t="shared" si="0"/>
        <v>21</v>
      </c>
      <c r="P26" s="9">
        <v>294</v>
      </c>
      <c r="Q26" s="41">
        <f t="shared" si="1"/>
        <v>17.142857142857142</v>
      </c>
      <c r="R26" s="9">
        <v>240</v>
      </c>
      <c r="S26" s="16">
        <v>2.3199999999999998</v>
      </c>
      <c r="T26" s="16">
        <v>0.56000000000000005</v>
      </c>
      <c r="U26" s="17">
        <v>17</v>
      </c>
      <c r="V26" s="16">
        <f t="shared" si="2"/>
        <v>0.12903225806451613</v>
      </c>
      <c r="W26" s="17">
        <v>4</v>
      </c>
      <c r="X26" s="9">
        <v>8.3000000000000007</v>
      </c>
      <c r="Y26" s="16">
        <v>0.82</v>
      </c>
      <c r="Z26" s="43">
        <v>15</v>
      </c>
      <c r="AA26" s="17">
        <v>567</v>
      </c>
      <c r="AB26" s="9">
        <v>3.2</v>
      </c>
      <c r="AC26" s="46">
        <v>21.3</v>
      </c>
    </row>
    <row r="27" spans="1:29" x14ac:dyDescent="0.25">
      <c r="A27" s="8"/>
      <c r="B27" s="9"/>
      <c r="C27" s="17"/>
      <c r="D27" s="19"/>
      <c r="E27" s="22"/>
      <c r="F27" s="19"/>
      <c r="G27" s="19"/>
      <c r="H27" s="19"/>
      <c r="I27" s="26"/>
      <c r="J27" s="9"/>
      <c r="K27" s="17"/>
      <c r="L27" s="15"/>
      <c r="M27" s="9"/>
      <c r="N27" s="9"/>
      <c r="O27" s="9"/>
      <c r="P27" s="9"/>
      <c r="Q27" s="9"/>
      <c r="R27" s="9"/>
      <c r="S27" s="16"/>
      <c r="T27" s="16"/>
      <c r="U27" s="17"/>
      <c r="V27" s="16"/>
      <c r="W27" s="17"/>
      <c r="X27" s="9"/>
      <c r="Y27" s="17"/>
      <c r="Z27" s="43"/>
      <c r="AA27" s="17"/>
      <c r="AB27" s="9"/>
      <c r="AC27" s="46"/>
    </row>
    <row r="28" spans="1:29" x14ac:dyDescent="0.25">
      <c r="A28" s="8"/>
      <c r="B28" s="9"/>
      <c r="C28" s="17"/>
      <c r="D28" s="19"/>
      <c r="E28" s="22"/>
      <c r="F28" s="9"/>
      <c r="G28" s="9"/>
      <c r="H28" s="9"/>
      <c r="I28" s="26"/>
      <c r="J28" s="9"/>
      <c r="K28" s="17"/>
      <c r="L28" s="15"/>
      <c r="M28" s="9"/>
      <c r="N28" s="9"/>
      <c r="O28" s="9"/>
      <c r="P28" s="9"/>
      <c r="Q28" s="9"/>
      <c r="R28" s="9"/>
      <c r="S28" s="16"/>
      <c r="T28" s="16"/>
      <c r="U28" s="17"/>
      <c r="V28" s="16"/>
      <c r="W28" s="17"/>
      <c r="X28" s="9"/>
      <c r="Y28" s="17"/>
      <c r="Z28" s="43"/>
      <c r="AA28" s="17"/>
      <c r="AB28" s="9"/>
      <c r="AC28" s="46"/>
    </row>
    <row r="29" spans="1:29" x14ac:dyDescent="0.25">
      <c r="A29" s="8"/>
      <c r="B29" s="9"/>
      <c r="C29" s="17"/>
      <c r="D29" s="20"/>
      <c r="E29" s="22"/>
      <c r="F29" s="24"/>
      <c r="G29" s="24"/>
      <c r="H29" s="24"/>
      <c r="I29" s="26"/>
      <c r="J29" s="9"/>
      <c r="K29" s="17"/>
      <c r="L29" s="15"/>
      <c r="M29" s="9"/>
      <c r="N29" s="9"/>
      <c r="O29" s="9"/>
      <c r="P29" s="9"/>
      <c r="Q29" s="9"/>
      <c r="R29" s="9"/>
      <c r="S29" s="16"/>
      <c r="T29" s="16"/>
      <c r="U29" s="17"/>
      <c r="V29" s="16"/>
      <c r="W29" s="17"/>
      <c r="X29" s="9"/>
      <c r="Y29" s="17"/>
      <c r="Z29" s="43"/>
      <c r="AA29" s="17"/>
      <c r="AB29" s="9"/>
      <c r="AC29" s="46"/>
    </row>
    <row r="30" spans="1:29" s="28" customFormat="1" ht="19.5" thickBot="1" x14ac:dyDescent="0.35">
      <c r="A30" s="27"/>
      <c r="B30" s="29">
        <f>AVERAGE(B4:B29)</f>
        <v>1.9497826086956522</v>
      </c>
      <c r="C30" s="30">
        <f t="shared" ref="C30:AC30" si="4">AVERAGE(C4:C29)</f>
        <v>2.0530434782608693</v>
      </c>
      <c r="D30" s="31">
        <f t="shared" si="4"/>
        <v>0.26301304347826088</v>
      </c>
      <c r="E30" s="32">
        <f t="shared" si="4"/>
        <v>1.5573478260869564</v>
      </c>
      <c r="F30" s="29">
        <f t="shared" si="4"/>
        <v>1.8082608695652171</v>
      </c>
      <c r="G30" s="31">
        <f t="shared" si="4"/>
        <v>0.27079506533091513</v>
      </c>
      <c r="H30" s="29">
        <f t="shared" si="4"/>
        <v>6.2260869565217387</v>
      </c>
      <c r="I30" s="33">
        <f t="shared" si="4"/>
        <v>7.6304347826086971</v>
      </c>
      <c r="J30" s="40">
        <f t="shared" si="4"/>
        <v>9.5649999999999995</v>
      </c>
      <c r="K30" s="33">
        <f t="shared" si="4"/>
        <v>20.652173913043477</v>
      </c>
      <c r="L30" s="29">
        <f t="shared" si="4"/>
        <v>3.2382173913043477</v>
      </c>
      <c r="M30" s="40">
        <f t="shared" si="4"/>
        <v>26.617391304347823</v>
      </c>
      <c r="N30" s="42">
        <f t="shared" si="4"/>
        <v>394.91304347826087</v>
      </c>
      <c r="O30" s="40">
        <f t="shared" si="4"/>
        <v>24.518633540372672</v>
      </c>
      <c r="P30" s="42">
        <f t="shared" si="4"/>
        <v>343.26086956521738</v>
      </c>
      <c r="Q30" s="40">
        <f t="shared" si="4"/>
        <v>22.409937888198758</v>
      </c>
      <c r="R30" s="42">
        <f t="shared" si="4"/>
        <v>313.73913043478262</v>
      </c>
      <c r="S30" s="30">
        <f t="shared" si="4"/>
        <v>2.1939130434782608</v>
      </c>
      <c r="T30" s="30">
        <f t="shared" si="4"/>
        <v>0.7052173913043478</v>
      </c>
      <c r="U30" s="33">
        <f t="shared" si="4"/>
        <v>23.652173913043477</v>
      </c>
      <c r="V30" s="30">
        <f t="shared" si="4"/>
        <v>0.55960729312762969</v>
      </c>
      <c r="W30" s="33">
        <f t="shared" si="4"/>
        <v>17.347826086956523</v>
      </c>
      <c r="X30" s="40">
        <f t="shared" si="4"/>
        <v>7.7521739130434799</v>
      </c>
      <c r="Y30" s="30">
        <f t="shared" si="4"/>
        <v>0.72608695652173927</v>
      </c>
      <c r="Z30" s="42">
        <f t="shared" si="4"/>
        <v>63.869565217391305</v>
      </c>
      <c r="AA30" s="44">
        <f t="shared" si="4"/>
        <v>408.47826086956519</v>
      </c>
      <c r="AB30" s="47">
        <f t="shared" si="4"/>
        <v>2.5217391304347827</v>
      </c>
      <c r="AC30" s="33">
        <f t="shared" si="4"/>
        <v>20.782608695652169</v>
      </c>
    </row>
    <row r="31" spans="1:29" ht="16.5" thickTop="1" x14ac:dyDescent="0.25">
      <c r="A31" s="1" t="s">
        <v>33</v>
      </c>
      <c r="B31" s="2">
        <v>0.79</v>
      </c>
      <c r="C31" s="3">
        <v>0.7</v>
      </c>
      <c r="D31" s="4">
        <v>8.7999999999999995E-2</v>
      </c>
      <c r="E31" s="10">
        <v>0.376</v>
      </c>
      <c r="F31" s="3">
        <v>0.45</v>
      </c>
      <c r="G31" s="4">
        <v>5.3999999999999999E-2</v>
      </c>
      <c r="H31" s="3">
        <v>2.2000000000000002</v>
      </c>
      <c r="I31" s="2">
        <v>4.3</v>
      </c>
      <c r="J31" s="2">
        <v>5.9</v>
      </c>
      <c r="K31" s="2">
        <v>11</v>
      </c>
      <c r="L31" s="2">
        <v>1.1200000000000001</v>
      </c>
      <c r="M31" s="5">
        <v>43</v>
      </c>
      <c r="N31" s="2">
        <v>261</v>
      </c>
      <c r="O31" s="14">
        <v>16.100000000000001</v>
      </c>
      <c r="P31" s="14">
        <v>226</v>
      </c>
      <c r="Q31" s="2">
        <v>9.3000000000000007</v>
      </c>
      <c r="R31" s="2">
        <v>148</v>
      </c>
      <c r="S31" s="2">
        <v>0.55000000000000004</v>
      </c>
      <c r="T31" s="3">
        <v>0.23</v>
      </c>
      <c r="U31" s="2">
        <v>10</v>
      </c>
      <c r="V31" s="2">
        <v>0.13</v>
      </c>
      <c r="W31" s="2">
        <v>4</v>
      </c>
      <c r="X31" s="2">
        <v>6.8</v>
      </c>
      <c r="Y31" s="2">
        <v>0.25</v>
      </c>
      <c r="Z31" s="2">
        <v>15</v>
      </c>
      <c r="AA31" s="2">
        <v>20</v>
      </c>
      <c r="AB31" s="2">
        <v>0.1</v>
      </c>
      <c r="AC31" s="2">
        <v>18.399999999999999</v>
      </c>
    </row>
    <row r="32" spans="1:29" x14ac:dyDescent="0.25">
      <c r="A32" s="1" t="s">
        <v>34</v>
      </c>
      <c r="B32" s="2">
        <v>3.25</v>
      </c>
      <c r="C32" s="2">
        <v>3.78</v>
      </c>
      <c r="D32" s="4">
        <v>0.59</v>
      </c>
      <c r="E32" s="10">
        <v>5.7759999999999998</v>
      </c>
      <c r="F32" s="3">
        <v>3.14</v>
      </c>
      <c r="G32" s="4">
        <v>0.48099999999999998</v>
      </c>
      <c r="H32" s="3">
        <v>24</v>
      </c>
      <c r="I32" s="2">
        <v>12.4</v>
      </c>
      <c r="J32" s="2">
        <v>11</v>
      </c>
      <c r="K32" s="2">
        <v>33</v>
      </c>
      <c r="L32" s="3">
        <v>5</v>
      </c>
      <c r="M32" s="2">
        <v>15.7</v>
      </c>
      <c r="N32" s="2">
        <v>658</v>
      </c>
      <c r="O32" s="14">
        <v>40.299999999999997</v>
      </c>
      <c r="P32" s="14">
        <v>564</v>
      </c>
      <c r="Q32" s="2">
        <v>42.1</v>
      </c>
      <c r="R32" s="2">
        <v>590</v>
      </c>
      <c r="S32" s="2">
        <v>4.63</v>
      </c>
      <c r="T32" s="2">
        <v>1.57</v>
      </c>
      <c r="U32" s="2">
        <v>55</v>
      </c>
      <c r="V32" s="2">
        <v>1.68</v>
      </c>
      <c r="W32" s="2">
        <v>52</v>
      </c>
      <c r="X32" s="2">
        <v>8.3000000000000007</v>
      </c>
      <c r="Y32" s="2">
        <v>0.94</v>
      </c>
      <c r="Z32" s="2">
        <v>168</v>
      </c>
      <c r="AA32" s="2">
        <v>609</v>
      </c>
      <c r="AB32" s="2">
        <v>3.3</v>
      </c>
      <c r="AC32" s="2">
        <v>23.7</v>
      </c>
    </row>
    <row r="35" spans="20:20" x14ac:dyDescent="0.25">
      <c r="T35" s="3"/>
    </row>
    <row r="36" spans="20:20" x14ac:dyDescent="0.25">
      <c r="T36" s="3"/>
    </row>
    <row r="37" spans="20:20" x14ac:dyDescent="0.25">
      <c r="T37" s="3"/>
    </row>
  </sheetData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IT &amp; Telefoni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Mats Nebaeus</dc:creator>
  <cp:lastModifiedBy>Maria Hedin</cp:lastModifiedBy>
  <cp:lastPrinted>2015-09-17T07:55:43Z</cp:lastPrinted>
  <dcterms:created xsi:type="dcterms:W3CDTF">2014-10-15T09:09:26Z</dcterms:created>
  <dcterms:modified xsi:type="dcterms:W3CDTF">2015-09-24T08:11:16Z</dcterms:modified>
</cp:coreProperties>
</file>