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812"/>
  <workbookPr/>
  <mc:AlternateContent xmlns:mc="http://schemas.openxmlformats.org/markup-compatibility/2006">
    <mc:Choice Requires="x15">
      <x15ac:absPath xmlns:x15ac="http://schemas.microsoft.com/office/spreadsheetml/2010/11/ac" url="/Users/Matilda/Desktop/Q4 2017/"/>
    </mc:Choice>
  </mc:AlternateContent>
  <bookViews>
    <workbookView xWindow="140" yWindow="1800" windowWidth="24160" windowHeight="13740" tabRatio="500" activeTab="1"/>
  </bookViews>
  <sheets>
    <sheet name="Lägenheter" sheetId="1" r:id="rId1"/>
    <sheet name="Hus" sheetId="2" r:id="rId2"/>
  </sheets>
  <calcPr calcId="15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3" i="2" l="1"/>
  <c r="F24" i="2"/>
  <c r="F25" i="2"/>
  <c r="F26" i="2"/>
  <c r="F24" i="1"/>
  <c r="F25" i="1"/>
  <c r="F26" i="1"/>
  <c r="F27" i="1"/>
  <c r="F16" i="2"/>
  <c r="F17" i="2"/>
  <c r="F18" i="2"/>
  <c r="F19" i="2"/>
  <c r="F9" i="2"/>
  <c r="F10" i="2"/>
  <c r="F11" i="2"/>
  <c r="F12" i="2"/>
  <c r="F7" i="1"/>
  <c r="F8" i="1"/>
  <c r="F9" i="1"/>
  <c r="F10" i="1"/>
  <c r="F15" i="1"/>
  <c r="F16" i="1"/>
  <c r="F17" i="1"/>
  <c r="F18" i="1"/>
</calcChain>
</file>

<file path=xl/sharedStrings.xml><?xml version="1.0" encoding="utf-8"?>
<sst xmlns="http://schemas.openxmlformats.org/spreadsheetml/2006/main" count="97" uniqueCount="28">
  <si>
    <t>Utbud (st)</t>
  </si>
  <si>
    <t>Medelslutpris (kr)</t>
  </si>
  <si>
    <t>Område</t>
  </si>
  <si>
    <t>2017: nov</t>
  </si>
  <si>
    <t>Stockholm</t>
  </si>
  <si>
    <t>Göteborg</t>
  </si>
  <si>
    <t>Sverige</t>
  </si>
  <si>
    <t>Malmö</t>
  </si>
  <si>
    <t>Källa:</t>
  </si>
  <si>
    <t>Lägenheter</t>
  </si>
  <si>
    <t>Hus</t>
  </si>
  <si>
    <t>2016: nov</t>
  </si>
  <si>
    <t>2015: nov</t>
  </si>
  <si>
    <t>2014: nov</t>
  </si>
  <si>
    <t>2017: nov2</t>
  </si>
  <si>
    <t>2016: nov2</t>
  </si>
  <si>
    <t>2015: nov2</t>
  </si>
  <si>
    <t>2014: nov2</t>
  </si>
  <si>
    <t>Källa: Booli.se</t>
  </si>
  <si>
    <t>Skillnad (%) mellan 2016 &amp; 2017</t>
  </si>
  <si>
    <t>Antal publicerade annonser (st)</t>
  </si>
  <si>
    <t>Skillnad mellan 201 &amp; 2017 (%)</t>
  </si>
  <si>
    <t>Utbud</t>
  </si>
  <si>
    <t>Antal objekt som någon gång under perioden varit till salu</t>
  </si>
  <si>
    <t>Medelslutpris</t>
  </si>
  <si>
    <t>Medelvärdet av slutpriset baserat på annonser som haft en publicerad budgivning och tagits bort under perioden samt lagfarter med överlåtelsedatum inom perioden.</t>
  </si>
  <si>
    <t>Antal publicerade annonser</t>
  </si>
  <si>
    <t>Antal annonser som publicerats under perioden. Återpubliceringar räknas inte med.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</si>
</sst>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3"/>
      <color rgb="FF333333"/>
      <name val="Helvetica Neue"/>
    </font>
    <font>
      <b/>
      <sz val="13"/>
      <color rgb="FF333333"/>
      <name val="Helvetica Neue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0" fontId="3" fillId="0" borderId="0" xfId="2"/>
    <xf numFmtId="3" fontId="0" fillId="0" borderId="0" xfId="0" applyNumberFormat="1"/>
    <xf numFmtId="9" fontId="0" fillId="0" borderId="0" xfId="1" applyFont="1"/>
    <xf numFmtId="0" fontId="5" fillId="0" borderId="0" xfId="0" applyFont="1"/>
    <xf numFmtId="0" fontId="4" fillId="0" borderId="0" xfId="0" applyFont="1"/>
  </cellXfs>
  <cellStyles count="3">
    <cellStyle name="Hyperlink" xfId="2" builtinId="8"/>
    <cellStyle name="Normal" xfId="0" builtinId="0"/>
    <cellStyle name="Percent" xfId="1" builtinId="5"/>
  </cellStyles>
  <dxfs count="30"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ables/table1.xml><?xml version="1.0" encoding="utf-8"?>
<table xmlns="http://schemas.openxmlformats.org/spreadsheetml/2006/main" id="1" name="Table1" displayName="Table1" ref="A6:F10" totalsRowShown="0" headerRowDxfId="29">
  <autoFilter ref="A6:F10"/>
  <sortState ref="A7:C10">
    <sortCondition ref="A6"/>
  </sortState>
  <tableColumns count="6">
    <tableColumn id="1" name="Område" dataCellStyle="Hyperlink"/>
    <tableColumn id="2" name="2014: nov" dataDxfId="11"/>
    <tableColumn id="3" name="2015: nov" dataDxfId="10"/>
    <tableColumn id="4" name="2016: nov" dataDxfId="9"/>
    <tableColumn id="5" name="2017: nov" dataDxfId="8"/>
    <tableColumn id="8" name="Skillnad (%) mellan 2016 &amp; 2017" dataCellStyle="Percent">
      <calculatedColumnFormula>(Table1[[#This Row],[2017: nov]]-Table1[[#This Row],[2016: nov]])/Table1[[#This Row],[2016: nov]]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4" name="Table4" displayName="Table4" ref="A14:F18" totalsRowShown="0" headerRowDxfId="28">
  <autoFilter ref="A14:F18"/>
  <sortState ref="A15:C18">
    <sortCondition ref="A28"/>
  </sortState>
  <tableColumns count="6">
    <tableColumn id="1" name="Område" dataCellStyle="Hyperlink"/>
    <tableColumn id="2" name="2014: nov2" dataDxfId="19"/>
    <tableColumn id="3" name="2015: nov2" dataDxfId="18"/>
    <tableColumn id="4" name="2016: nov2" dataDxfId="17"/>
    <tableColumn id="5" name="2017: nov2" dataDxfId="16"/>
    <tableColumn id="6" name="Skillnad (%) mellan 2016 &amp; 2017" dataCellStyle="Percent">
      <calculatedColumnFormula>(Table4[[#This Row],[2017: nov2]]-Table4[[#This Row],[2016: nov2]])/Table4[[#This Row],[2016: nov2]]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2" name="Table2" displayName="Table2" ref="A23:F27" totalsRowShown="0" headerRowDxfId="27">
  <autoFilter ref="A23:F27"/>
  <sortState ref="A24:B27">
    <sortCondition ref="A27"/>
  </sortState>
  <tableColumns count="6">
    <tableColumn id="1" name="Område" dataCellStyle="Hyperlink"/>
    <tableColumn id="2" name="2014: nov" dataDxfId="15"/>
    <tableColumn id="3" name="2015: nov" dataDxfId="14"/>
    <tableColumn id="4" name="2016: nov" dataDxfId="13"/>
    <tableColumn id="5" name="2017: nov" dataDxfId="12"/>
    <tableColumn id="6" name="Skillnad mellan 201 &amp; 2017 (%)" dataCellStyle="Percent">
      <calculatedColumnFormula>(Table2[[#This Row],[2017: nov]]-Table2[[#This Row],[2016: nov]])/Table2[[#This Row],[2016: nov]]</calculatedColumnFormula>
    </tableColumn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Table5" displayName="Table5" ref="A8:F12" totalsRowShown="0" headerRowDxfId="26">
  <autoFilter ref="A8:F12"/>
  <sortState ref="A9:C12">
    <sortCondition ref="A46"/>
  </sortState>
  <tableColumns count="6">
    <tableColumn id="1" name="Område" dataCellStyle="Hyperlink"/>
    <tableColumn id="2" name="2014: nov" dataDxfId="7"/>
    <tableColumn id="3" name="2015: nov" dataDxfId="6"/>
    <tableColumn id="4" name="2016: nov" dataDxfId="5"/>
    <tableColumn id="5" name="2017: nov" dataDxfId="4"/>
    <tableColumn id="6" name="Skillnad (%) mellan 2016 &amp; 2017" dataCellStyle="Percent">
      <calculatedColumnFormula>(Table5[[#This Row],[2017: nov]]-Table5[[#This Row],[2016: nov]])/Table5[[#This Row],[2016: nov]]</calculatedColumnFormula>
    </tableColumn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8" name="Table8" displayName="Table8" ref="A15:F19" totalsRowShown="0" headerRowDxfId="25">
  <autoFilter ref="A15:F19"/>
  <sortState ref="A16:C19">
    <sortCondition ref="A68"/>
  </sortState>
  <tableColumns count="6">
    <tableColumn id="1" name="Område" dataCellStyle="Hyperlink"/>
    <tableColumn id="2" name="2014: nov2" dataDxfId="24"/>
    <tableColumn id="3" name="2015: nov2" dataDxfId="23"/>
    <tableColumn id="4" name="2016: nov2" dataDxfId="22"/>
    <tableColumn id="5" name="2017: nov2" dataDxfId="21"/>
    <tableColumn id="7" name="Skillnad (%) mellan 2016 &amp; 2017" dataCellStyle="Percent">
      <calculatedColumnFormula>(Table8[[#This Row],[2017: nov2]]-Table8[[#This Row],[2016: nov2]])/Table8[[#This Row],[2016: nov2]]</calculatedColumnFormula>
    </tableColumn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Table7" displayName="Table7" ref="A22:F26" totalsRowShown="0" headerRowDxfId="20">
  <autoFilter ref="A22:F26"/>
  <sortState ref="A23:B26">
    <sortCondition ref="A42"/>
  </sortState>
  <tableColumns count="6">
    <tableColumn id="1" name="Område" dataCellStyle="Hyperlink"/>
    <tableColumn id="2" name="2014: nov" dataDxfId="3"/>
    <tableColumn id="3" name="2015: nov" dataDxfId="2"/>
    <tableColumn id="4" name="2016: nov" dataDxfId="1"/>
    <tableColumn id="5" name="2017: nov" dataDxfId="0"/>
    <tableColumn id="6" name="Skillnad (%) mellan 2016 &amp; 2017" dataCellStyle="Percent">
      <calculatedColumnFormula>(Table7[[#This Row],[2017: nov]]-Table7[[#This Row],[2016: nov]])/Table7[[#This Row],[2016: nov]]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" Type="http://schemas.openxmlformats.org/officeDocument/2006/relationships/hyperlink" Target="https://www.booli.se/goteborg/22/" TargetMode="External"/><Relationship Id="rId12" Type="http://schemas.openxmlformats.org/officeDocument/2006/relationships/hyperlink" Target="https://www.booli.se/malmo/78/" TargetMode="External"/><Relationship Id="rId13" Type="http://schemas.openxmlformats.org/officeDocument/2006/relationships/table" Target="../tables/table1.xml"/><Relationship Id="rId14" Type="http://schemas.openxmlformats.org/officeDocument/2006/relationships/table" Target="../tables/table2.xml"/><Relationship Id="rId15" Type="http://schemas.openxmlformats.org/officeDocument/2006/relationships/table" Target="../tables/table3.xml"/><Relationship Id="rId1" Type="http://schemas.openxmlformats.org/officeDocument/2006/relationships/hyperlink" Target="https://www.booli.se/stockholm/1/" TargetMode="External"/><Relationship Id="rId2" Type="http://schemas.openxmlformats.org/officeDocument/2006/relationships/hyperlink" Target="https://www.booli.se/goteborg/22/" TargetMode="External"/><Relationship Id="rId3" Type="http://schemas.openxmlformats.org/officeDocument/2006/relationships/hyperlink" Target="https://www.booli.se/sverige/77104/" TargetMode="External"/><Relationship Id="rId4" Type="http://schemas.openxmlformats.org/officeDocument/2006/relationships/hyperlink" Target="https://www.booli.se/malmo/78/" TargetMode="External"/><Relationship Id="rId5" Type="http://schemas.openxmlformats.org/officeDocument/2006/relationships/hyperlink" Target="https://www.booli.se/stockholm/1/" TargetMode="External"/><Relationship Id="rId6" Type="http://schemas.openxmlformats.org/officeDocument/2006/relationships/hyperlink" Target="https://www.booli.se/goteborg/22/" TargetMode="External"/><Relationship Id="rId7" Type="http://schemas.openxmlformats.org/officeDocument/2006/relationships/hyperlink" Target="https://www.booli.se/sverige/77104/" TargetMode="External"/><Relationship Id="rId8" Type="http://schemas.openxmlformats.org/officeDocument/2006/relationships/hyperlink" Target="https://www.booli.se/malmo/78/" TargetMode="External"/><Relationship Id="rId9" Type="http://schemas.openxmlformats.org/officeDocument/2006/relationships/hyperlink" Target="https://www.booli.se/sverige/77104/" TargetMode="External"/><Relationship Id="rId10" Type="http://schemas.openxmlformats.org/officeDocument/2006/relationships/hyperlink" Target="https://www.booli.se/stockholm/1/" TargetMode="External"/></Relationships>
</file>

<file path=xl/worksheets/_rels/sheet2.xml.rels><?xml version="1.0" encoding="UTF-8" standalone="yes"?>
<Relationships xmlns="http://schemas.openxmlformats.org/package/2006/relationships"><Relationship Id="rId11" Type="http://schemas.openxmlformats.org/officeDocument/2006/relationships/hyperlink" Target="https://www.booli.se/stockholm/1/" TargetMode="External"/><Relationship Id="rId12" Type="http://schemas.openxmlformats.org/officeDocument/2006/relationships/hyperlink" Target="https://www.booli.se/malmo/78/" TargetMode="External"/><Relationship Id="rId13" Type="http://schemas.openxmlformats.org/officeDocument/2006/relationships/table" Target="../tables/table4.xml"/><Relationship Id="rId14" Type="http://schemas.openxmlformats.org/officeDocument/2006/relationships/table" Target="../tables/table5.xml"/><Relationship Id="rId15" Type="http://schemas.openxmlformats.org/officeDocument/2006/relationships/table" Target="../tables/table6.xml"/><Relationship Id="rId1" Type="http://schemas.openxmlformats.org/officeDocument/2006/relationships/hyperlink" Target="https://www.booli.se/stockholm/1/" TargetMode="External"/><Relationship Id="rId2" Type="http://schemas.openxmlformats.org/officeDocument/2006/relationships/hyperlink" Target="https://www.booli.se/goteborg/22/" TargetMode="External"/><Relationship Id="rId3" Type="http://schemas.openxmlformats.org/officeDocument/2006/relationships/hyperlink" Target="https://www.booli.se/malmo/78/" TargetMode="External"/><Relationship Id="rId4" Type="http://schemas.openxmlformats.org/officeDocument/2006/relationships/hyperlink" Target="https://www.booli.se/sverige/77104/" TargetMode="External"/><Relationship Id="rId5" Type="http://schemas.openxmlformats.org/officeDocument/2006/relationships/hyperlink" Target="https://www.booli.se/stockholm/1/" TargetMode="External"/><Relationship Id="rId6" Type="http://schemas.openxmlformats.org/officeDocument/2006/relationships/hyperlink" Target="https://www.booli.se/goteborg/22/" TargetMode="External"/><Relationship Id="rId7" Type="http://schemas.openxmlformats.org/officeDocument/2006/relationships/hyperlink" Target="https://www.booli.se/malmo/78/" TargetMode="External"/><Relationship Id="rId8" Type="http://schemas.openxmlformats.org/officeDocument/2006/relationships/hyperlink" Target="https://www.booli.se/sverige/77104/" TargetMode="External"/><Relationship Id="rId9" Type="http://schemas.openxmlformats.org/officeDocument/2006/relationships/hyperlink" Target="https://www.booli.se/sverige/77104/" TargetMode="External"/><Relationship Id="rId10" Type="http://schemas.openxmlformats.org/officeDocument/2006/relationships/hyperlink" Target="https://www.booli.se/goteborg/2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64"/>
  <sheetViews>
    <sheetView workbookViewId="0">
      <selection activeCell="G9" sqref="G9"/>
    </sheetView>
  </sheetViews>
  <sheetFormatPr baseColWidth="10" defaultRowHeight="16" x14ac:dyDescent="0.2"/>
  <cols>
    <col min="2" max="2" width="11.6640625" customWidth="1"/>
    <col min="3" max="3" width="12.83203125" customWidth="1"/>
  </cols>
  <sheetData>
    <row r="3" spans="1:7" x14ac:dyDescent="0.2">
      <c r="A3" t="s">
        <v>8</v>
      </c>
    </row>
    <row r="4" spans="1:7" x14ac:dyDescent="0.2">
      <c r="A4" t="s">
        <v>9</v>
      </c>
    </row>
    <row r="5" spans="1:7" x14ac:dyDescent="0.2">
      <c r="A5" s="1"/>
      <c r="B5" s="1" t="s">
        <v>0</v>
      </c>
      <c r="C5" s="1" t="s">
        <v>0</v>
      </c>
      <c r="D5" s="1" t="s">
        <v>0</v>
      </c>
      <c r="E5" s="1" t="s">
        <v>0</v>
      </c>
    </row>
    <row r="6" spans="1:7" x14ac:dyDescent="0.2">
      <c r="A6" s="1" t="s">
        <v>2</v>
      </c>
      <c r="B6" s="1" t="s">
        <v>13</v>
      </c>
      <c r="C6" s="1" t="s">
        <v>12</v>
      </c>
      <c r="D6" s="1" t="s">
        <v>11</v>
      </c>
      <c r="E6" s="1" t="s">
        <v>3</v>
      </c>
      <c r="F6" s="1" t="s">
        <v>19</v>
      </c>
      <c r="G6" s="1"/>
    </row>
    <row r="7" spans="1:7" x14ac:dyDescent="0.2">
      <c r="A7" s="2" t="s">
        <v>5</v>
      </c>
      <c r="B7" s="3">
        <v>905</v>
      </c>
      <c r="C7" s="3">
        <v>1009</v>
      </c>
      <c r="D7" s="3">
        <v>939</v>
      </c>
      <c r="E7" s="3">
        <v>1351</v>
      </c>
      <c r="F7" s="4">
        <f>(Table1[[#This Row],[2017: nov]]-Table1[[#This Row],[2016: nov]])/Table1[[#This Row],[2016: nov]]</f>
        <v>0.43876464323748671</v>
      </c>
    </row>
    <row r="8" spans="1:7" x14ac:dyDescent="0.2">
      <c r="A8" s="2" t="s">
        <v>7</v>
      </c>
      <c r="B8" s="3">
        <v>1374</v>
      </c>
      <c r="C8" s="3">
        <v>1052</v>
      </c>
      <c r="D8" s="3">
        <v>819</v>
      </c>
      <c r="E8" s="3">
        <v>1302</v>
      </c>
      <c r="F8" s="4">
        <f>(Table1[[#This Row],[2017: nov]]-Table1[[#This Row],[2016: nov]])/Table1[[#This Row],[2016: nov]]</f>
        <v>0.58974358974358976</v>
      </c>
    </row>
    <row r="9" spans="1:7" x14ac:dyDescent="0.2">
      <c r="A9" s="2" t="s">
        <v>4</v>
      </c>
      <c r="B9" s="3">
        <v>3494</v>
      </c>
      <c r="C9" s="3">
        <v>3387</v>
      </c>
      <c r="D9" s="3">
        <v>3099</v>
      </c>
      <c r="E9" s="3">
        <v>4946</v>
      </c>
      <c r="F9" s="4">
        <f>(Table1[[#This Row],[2017: nov]]-Table1[[#This Row],[2016: nov]])/Table1[[#This Row],[2016: nov]]</f>
        <v>0.59599870926105192</v>
      </c>
    </row>
    <row r="10" spans="1:7" x14ac:dyDescent="0.2">
      <c r="A10" s="2" t="s">
        <v>6</v>
      </c>
      <c r="B10" s="3">
        <v>15290</v>
      </c>
      <c r="C10" s="3">
        <v>14786</v>
      </c>
      <c r="D10" s="3">
        <v>13570</v>
      </c>
      <c r="E10" s="3">
        <v>21287</v>
      </c>
      <c r="F10" s="4">
        <f>(Table1[[#This Row],[2017: nov]]-Table1[[#This Row],[2016: nov]])/Table1[[#This Row],[2016: nov]]</f>
        <v>0.56868091378039798</v>
      </c>
    </row>
    <row r="12" spans="1:7" x14ac:dyDescent="0.2">
      <c r="A12" s="1"/>
    </row>
    <row r="13" spans="1:7" x14ac:dyDescent="0.2">
      <c r="A13" s="1"/>
      <c r="B13" s="1" t="s">
        <v>1</v>
      </c>
      <c r="C13" s="1" t="s">
        <v>1</v>
      </c>
      <c r="D13" s="1" t="s">
        <v>1</v>
      </c>
      <c r="E13" s="1" t="s">
        <v>1</v>
      </c>
    </row>
    <row r="14" spans="1:7" x14ac:dyDescent="0.2">
      <c r="A14" s="1" t="s">
        <v>2</v>
      </c>
      <c r="B14" s="1" t="s">
        <v>17</v>
      </c>
      <c r="C14" s="1" t="s">
        <v>16</v>
      </c>
      <c r="D14" s="1" t="s">
        <v>15</v>
      </c>
      <c r="E14" s="1" t="s">
        <v>14</v>
      </c>
      <c r="F14" t="s">
        <v>19</v>
      </c>
    </row>
    <row r="15" spans="1:7" x14ac:dyDescent="0.2">
      <c r="A15" s="2" t="s">
        <v>5</v>
      </c>
      <c r="B15" s="3">
        <v>2399300</v>
      </c>
      <c r="C15" s="3">
        <v>2625400</v>
      </c>
      <c r="D15" s="3">
        <v>3005600</v>
      </c>
      <c r="E15" s="3">
        <v>3020900</v>
      </c>
      <c r="F15" s="4">
        <f>(Table4[[#This Row],[2017: nov2]]-Table4[[#This Row],[2016: nov2]])/Table4[[#This Row],[2016: nov2]]</f>
        <v>5.0904977375565612E-3</v>
      </c>
    </row>
    <row r="16" spans="1:7" x14ac:dyDescent="0.2">
      <c r="A16" s="2" t="s">
        <v>7</v>
      </c>
      <c r="B16" s="3">
        <v>1209700</v>
      </c>
      <c r="C16" s="3">
        <v>1454200</v>
      </c>
      <c r="D16" s="3">
        <v>1777000</v>
      </c>
      <c r="E16" s="3">
        <v>1765100</v>
      </c>
      <c r="F16" s="4">
        <f>(Table4[[#This Row],[2017: nov2]]-Table4[[#This Row],[2016: nov2]])/Table4[[#This Row],[2016: nov2]]</f>
        <v>-6.6966797974113675E-3</v>
      </c>
    </row>
    <row r="17" spans="1:6" x14ac:dyDescent="0.2">
      <c r="A17" s="2" t="s">
        <v>4</v>
      </c>
      <c r="B17" s="3">
        <v>3437000</v>
      </c>
      <c r="C17" s="3">
        <v>4062900</v>
      </c>
      <c r="D17" s="3">
        <v>4336800</v>
      </c>
      <c r="E17" s="3">
        <v>4013500</v>
      </c>
      <c r="F17" s="4">
        <f>(Table4[[#This Row],[2017: nov2]]-Table4[[#This Row],[2016: nov2]])/Table4[[#This Row],[2016: nov2]]</f>
        <v>-7.454805386460063E-2</v>
      </c>
    </row>
    <row r="18" spans="1:6" x14ac:dyDescent="0.2">
      <c r="A18" s="2" t="s">
        <v>6</v>
      </c>
      <c r="B18" s="3">
        <v>2116000</v>
      </c>
      <c r="C18" s="3">
        <v>2436200</v>
      </c>
      <c r="D18" s="3">
        <v>2610800</v>
      </c>
      <c r="E18" s="3">
        <v>2521600</v>
      </c>
      <c r="F18" s="4">
        <f>(Table4[[#This Row],[2017: nov2]]-Table4[[#This Row],[2016: nov2]])/Table4[[#This Row],[2016: nov2]]</f>
        <v>-3.4165772943159187E-2</v>
      </c>
    </row>
    <row r="20" spans="1:6" x14ac:dyDescent="0.2">
      <c r="A20" s="1"/>
    </row>
    <row r="22" spans="1:6" x14ac:dyDescent="0.2">
      <c r="A22" s="1"/>
      <c r="B22" s="1" t="s">
        <v>20</v>
      </c>
      <c r="C22" s="1" t="s">
        <v>20</v>
      </c>
      <c r="D22" s="1" t="s">
        <v>20</v>
      </c>
      <c r="E22" s="1" t="s">
        <v>20</v>
      </c>
    </row>
    <row r="23" spans="1:6" x14ac:dyDescent="0.2">
      <c r="A23" s="1" t="s">
        <v>2</v>
      </c>
      <c r="B23" s="1" t="s">
        <v>13</v>
      </c>
      <c r="C23" s="1" t="s">
        <v>12</v>
      </c>
      <c r="D23" s="1" t="s">
        <v>11</v>
      </c>
      <c r="E23" s="1" t="s">
        <v>3</v>
      </c>
      <c r="F23" s="1" t="s">
        <v>21</v>
      </c>
    </row>
    <row r="24" spans="1:6" x14ac:dyDescent="0.2">
      <c r="A24" s="2" t="s">
        <v>5</v>
      </c>
      <c r="B24" s="3">
        <v>546</v>
      </c>
      <c r="C24" s="3">
        <v>588</v>
      </c>
      <c r="D24" s="3">
        <v>590</v>
      </c>
      <c r="E24" s="3">
        <v>772</v>
      </c>
      <c r="F24" s="4">
        <f>(Table2[[#This Row],[2017: nov]]-Table2[[#This Row],[2016: nov]])/Table2[[#This Row],[2016: nov]]</f>
        <v>0.30847457627118646</v>
      </c>
    </row>
    <row r="25" spans="1:6" x14ac:dyDescent="0.2">
      <c r="A25" s="2" t="s">
        <v>7</v>
      </c>
      <c r="B25" s="3">
        <v>500</v>
      </c>
      <c r="C25" s="3">
        <v>588</v>
      </c>
      <c r="D25" s="3">
        <v>491</v>
      </c>
      <c r="E25" s="3">
        <v>671</v>
      </c>
      <c r="F25" s="4">
        <f>(Table2[[#This Row],[2017: nov]]-Table2[[#This Row],[2016: nov]])/Table2[[#This Row],[2016: nov]]</f>
        <v>0.36659877800407331</v>
      </c>
    </row>
    <row r="26" spans="1:6" x14ac:dyDescent="0.2">
      <c r="A26" s="2" t="s">
        <v>4</v>
      </c>
      <c r="B26" s="3">
        <v>2112</v>
      </c>
      <c r="C26" s="3">
        <v>1916</v>
      </c>
      <c r="D26" s="3">
        <v>1829</v>
      </c>
      <c r="E26" s="3">
        <v>2399</v>
      </c>
      <c r="F26" s="4">
        <f>(Table2[[#This Row],[2017: nov]]-Table2[[#This Row],[2016: nov]])/Table2[[#This Row],[2016: nov]]</f>
        <v>0.31164570803717878</v>
      </c>
    </row>
    <row r="27" spans="1:6" x14ac:dyDescent="0.2">
      <c r="A27" s="2" t="s">
        <v>6</v>
      </c>
      <c r="B27" s="3">
        <v>7541</v>
      </c>
      <c r="C27" s="3">
        <v>7723</v>
      </c>
      <c r="D27" s="3">
        <v>7222</v>
      </c>
      <c r="E27" s="3">
        <v>10070</v>
      </c>
      <c r="F27" s="4">
        <f>(Table2[[#This Row],[2017: nov]]-Table2[[#This Row],[2016: nov]])/Table2[[#This Row],[2016: nov]]</f>
        <v>0.39435059540293549</v>
      </c>
    </row>
    <row r="30" spans="1:6" x14ac:dyDescent="0.2">
      <c r="A30" s="1"/>
    </row>
    <row r="31" spans="1:6" ht="17" x14ac:dyDescent="0.2">
      <c r="A31" s="5" t="s">
        <v>22</v>
      </c>
    </row>
    <row r="32" spans="1:6" ht="17" x14ac:dyDescent="0.2">
      <c r="A32" s="6" t="s">
        <v>23</v>
      </c>
    </row>
    <row r="34" spans="1:1" ht="17" x14ac:dyDescent="0.2">
      <c r="A34" s="5" t="s">
        <v>24</v>
      </c>
    </row>
    <row r="35" spans="1:1" ht="17" x14ac:dyDescent="0.2">
      <c r="A35" s="6" t="s">
        <v>25</v>
      </c>
    </row>
    <row r="36" spans="1:1" x14ac:dyDescent="0.2">
      <c r="A36" s="1"/>
    </row>
    <row r="37" spans="1:1" ht="17" x14ac:dyDescent="0.2">
      <c r="A37" s="5" t="s">
        <v>26</v>
      </c>
    </row>
    <row r="38" spans="1:1" ht="17" x14ac:dyDescent="0.2">
      <c r="A38" s="6" t="s">
        <v>27</v>
      </c>
    </row>
    <row r="63" spans="1:1" x14ac:dyDescent="0.2">
      <c r="A63" s="2"/>
    </row>
    <row r="64" spans="1:1" x14ac:dyDescent="0.2">
      <c r="A64" s="2"/>
    </row>
  </sheetData>
  <hyperlinks>
    <hyperlink ref="A9" r:id="rId1"/>
    <hyperlink ref="A7" r:id="rId2"/>
    <hyperlink ref="A10" r:id="rId3"/>
    <hyperlink ref="A8" r:id="rId4"/>
    <hyperlink ref="A17" r:id="rId5"/>
    <hyperlink ref="A15" r:id="rId6"/>
    <hyperlink ref="A18" r:id="rId7"/>
    <hyperlink ref="A16" r:id="rId8"/>
    <hyperlink ref="A27" r:id="rId9"/>
    <hyperlink ref="A26" r:id="rId10"/>
    <hyperlink ref="A24" r:id="rId11"/>
    <hyperlink ref="A25" r:id="rId12"/>
  </hyperlinks>
  <pageMargins left="0.7" right="0.7" top="0.75" bottom="0.75" header="0.3" footer="0.3"/>
  <tableParts count="3">
    <tablePart r:id="rId13"/>
    <tablePart r:id="rId14"/>
    <tablePart r:id="rId1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4"/>
  <sheetViews>
    <sheetView tabSelected="1" workbookViewId="0">
      <selection activeCell="I22" sqref="I22"/>
    </sheetView>
  </sheetViews>
  <sheetFormatPr baseColWidth="10" defaultRowHeight="16" x14ac:dyDescent="0.2"/>
  <cols>
    <col min="2" max="2" width="11.83203125" customWidth="1"/>
    <col min="3" max="3" width="11.6640625" customWidth="1"/>
  </cols>
  <sheetData>
    <row r="2" spans="1:6" x14ac:dyDescent="0.2">
      <c r="A2" t="s">
        <v>18</v>
      </c>
    </row>
    <row r="5" spans="1:6" x14ac:dyDescent="0.2">
      <c r="A5" t="s">
        <v>10</v>
      </c>
    </row>
    <row r="7" spans="1:6" x14ac:dyDescent="0.2">
      <c r="A7" s="1"/>
      <c r="B7" s="1" t="s">
        <v>0</v>
      </c>
      <c r="C7" s="1" t="s">
        <v>0</v>
      </c>
      <c r="D7" s="1" t="s">
        <v>0</v>
      </c>
      <c r="E7" s="1" t="s">
        <v>0</v>
      </c>
    </row>
    <row r="8" spans="1:6" x14ac:dyDescent="0.2">
      <c r="A8" s="1" t="s">
        <v>2</v>
      </c>
      <c r="B8" s="1" t="s">
        <v>13</v>
      </c>
      <c r="C8" s="1" t="s">
        <v>12</v>
      </c>
      <c r="D8" s="1" t="s">
        <v>11</v>
      </c>
      <c r="E8" s="1" t="s">
        <v>3</v>
      </c>
      <c r="F8" s="1" t="s">
        <v>19</v>
      </c>
    </row>
    <row r="9" spans="1:6" x14ac:dyDescent="0.2">
      <c r="A9" s="2" t="s">
        <v>5</v>
      </c>
      <c r="B9" s="3">
        <v>246</v>
      </c>
      <c r="C9" s="3">
        <v>251</v>
      </c>
      <c r="D9" s="3">
        <v>214</v>
      </c>
      <c r="E9" s="3">
        <v>324</v>
      </c>
      <c r="F9" s="4">
        <f>(Table5[[#This Row],[2017: nov]]-Table5[[#This Row],[2016: nov]])/Table5[[#This Row],[2016: nov]]</f>
        <v>0.51401869158878499</v>
      </c>
    </row>
    <row r="10" spans="1:6" x14ac:dyDescent="0.2">
      <c r="A10" s="2" t="s">
        <v>7</v>
      </c>
      <c r="B10" s="3">
        <v>237</v>
      </c>
      <c r="C10" s="3">
        <v>206</v>
      </c>
      <c r="D10" s="3">
        <v>164</v>
      </c>
      <c r="E10" s="3">
        <v>243</v>
      </c>
      <c r="F10" s="4">
        <f>(Table5[[#This Row],[2017: nov]]-Table5[[#This Row],[2016: nov]])/Table5[[#This Row],[2016: nov]]</f>
        <v>0.48170731707317072</v>
      </c>
    </row>
    <row r="11" spans="1:6" x14ac:dyDescent="0.2">
      <c r="A11" s="2" t="s">
        <v>4</v>
      </c>
      <c r="B11" s="3">
        <v>227</v>
      </c>
      <c r="C11" s="3">
        <v>244</v>
      </c>
      <c r="D11" s="3">
        <v>229</v>
      </c>
      <c r="E11" s="3">
        <v>334</v>
      </c>
      <c r="F11" s="4">
        <f>(Table5[[#This Row],[2017: nov]]-Table5[[#This Row],[2016: nov]])/Table5[[#This Row],[2016: nov]]</f>
        <v>0.45851528384279477</v>
      </c>
    </row>
    <row r="12" spans="1:6" x14ac:dyDescent="0.2">
      <c r="A12" s="2" t="s">
        <v>6</v>
      </c>
      <c r="B12" s="3">
        <v>16141</v>
      </c>
      <c r="C12" s="3">
        <v>13002</v>
      </c>
      <c r="D12" s="3">
        <v>10816</v>
      </c>
      <c r="E12" s="3">
        <v>13556</v>
      </c>
      <c r="F12" s="4">
        <f>(Table5[[#This Row],[2017: nov]]-Table5[[#This Row],[2016: nov]])/Table5[[#This Row],[2016: nov]]</f>
        <v>0.25332840236686388</v>
      </c>
    </row>
    <row r="14" spans="1:6" x14ac:dyDescent="0.2">
      <c r="A14" s="1"/>
      <c r="B14" s="1" t="s">
        <v>1</v>
      </c>
      <c r="C14" s="1" t="s">
        <v>1</v>
      </c>
      <c r="D14" s="1" t="s">
        <v>1</v>
      </c>
      <c r="E14" s="1" t="s">
        <v>1</v>
      </c>
    </row>
    <row r="15" spans="1:6" x14ac:dyDescent="0.2">
      <c r="A15" s="1" t="s">
        <v>2</v>
      </c>
      <c r="B15" s="1" t="s">
        <v>17</v>
      </c>
      <c r="C15" s="1" t="s">
        <v>16</v>
      </c>
      <c r="D15" s="1" t="s">
        <v>15</v>
      </c>
      <c r="E15" s="1" t="s">
        <v>14</v>
      </c>
      <c r="F15" s="1" t="s">
        <v>19</v>
      </c>
    </row>
    <row r="16" spans="1:6" x14ac:dyDescent="0.2">
      <c r="A16" s="2" t="s">
        <v>5</v>
      </c>
      <c r="B16" s="3">
        <v>4187300</v>
      </c>
      <c r="C16" s="3">
        <v>4580100</v>
      </c>
      <c r="D16" s="3">
        <v>4871800</v>
      </c>
      <c r="E16" s="3">
        <v>5002800</v>
      </c>
      <c r="F16" s="4">
        <f>(Table8[[#This Row],[2017: nov2]]-Table8[[#This Row],[2016: nov2]])/Table8[[#This Row],[2016: nov2]]</f>
        <v>2.6889445379531179E-2</v>
      </c>
    </row>
    <row r="17" spans="1:13" x14ac:dyDescent="0.2">
      <c r="A17" s="2" t="s">
        <v>7</v>
      </c>
      <c r="B17" s="3">
        <v>3183300</v>
      </c>
      <c r="C17" s="3">
        <v>3375500</v>
      </c>
      <c r="D17" s="3">
        <v>3816500</v>
      </c>
      <c r="E17" s="3">
        <v>3820600</v>
      </c>
      <c r="F17" s="4">
        <f>(Table8[[#This Row],[2017: nov2]]-Table8[[#This Row],[2016: nov2]])/Table8[[#This Row],[2016: nov2]]</f>
        <v>1.0742827197694222E-3</v>
      </c>
    </row>
    <row r="18" spans="1:13" x14ac:dyDescent="0.2">
      <c r="A18" s="2" t="s">
        <v>4</v>
      </c>
      <c r="B18" s="3">
        <v>5452000</v>
      </c>
      <c r="C18" s="3">
        <v>6574700</v>
      </c>
      <c r="D18" s="3">
        <v>6390000</v>
      </c>
      <c r="E18" s="3">
        <v>6436100</v>
      </c>
      <c r="F18" s="4">
        <f>(Table8[[#This Row],[2017: nov2]]-Table8[[#This Row],[2016: nov2]])/Table8[[#This Row],[2016: nov2]]</f>
        <v>7.2143974960876371E-3</v>
      </c>
    </row>
    <row r="19" spans="1:13" x14ac:dyDescent="0.2">
      <c r="A19" s="2" t="s">
        <v>6</v>
      </c>
      <c r="B19" s="3">
        <v>2480100</v>
      </c>
      <c r="C19" s="3">
        <v>2660300</v>
      </c>
      <c r="D19" s="3">
        <v>2728500</v>
      </c>
      <c r="E19" s="3">
        <v>2941100</v>
      </c>
      <c r="F19" s="4">
        <f>(Table8[[#This Row],[2017: nov2]]-Table8[[#This Row],[2016: nov2]])/Table8[[#This Row],[2016: nov2]]</f>
        <v>7.7918270111783025E-2</v>
      </c>
    </row>
    <row r="21" spans="1:13" x14ac:dyDescent="0.2">
      <c r="A21" s="1"/>
      <c r="B21" s="1" t="s">
        <v>20</v>
      </c>
      <c r="C21" s="1"/>
      <c r="D21" s="1"/>
    </row>
    <row r="22" spans="1:13" x14ac:dyDescent="0.2">
      <c r="A22" s="1" t="s">
        <v>2</v>
      </c>
      <c r="B22" s="1" t="s">
        <v>13</v>
      </c>
      <c r="C22" s="1" t="s">
        <v>12</v>
      </c>
      <c r="D22" s="1" t="s">
        <v>11</v>
      </c>
      <c r="E22" s="1" t="s">
        <v>3</v>
      </c>
      <c r="F22" s="1" t="s">
        <v>19</v>
      </c>
    </row>
    <row r="23" spans="1:13" x14ac:dyDescent="0.2">
      <c r="A23" s="2" t="s">
        <v>5</v>
      </c>
      <c r="B23" s="3">
        <v>118</v>
      </c>
      <c r="C23" s="3">
        <v>135</v>
      </c>
      <c r="D23" s="3">
        <v>123</v>
      </c>
      <c r="E23" s="3">
        <v>152</v>
      </c>
      <c r="F23" s="4">
        <f>(Table7[[#This Row],[2017: nov]]-Table7[[#This Row],[2016: nov]])/Table7[[#This Row],[2016: nov]]</f>
        <v>0.23577235772357724</v>
      </c>
    </row>
    <row r="24" spans="1:13" x14ac:dyDescent="0.2">
      <c r="A24" s="2" t="s">
        <v>7</v>
      </c>
      <c r="B24" s="3">
        <v>90</v>
      </c>
      <c r="C24" s="3">
        <v>108</v>
      </c>
      <c r="D24" s="3">
        <v>84</v>
      </c>
      <c r="E24" s="3">
        <v>107</v>
      </c>
      <c r="F24" s="4">
        <f>(Table7[[#This Row],[2017: nov]]-Table7[[#This Row],[2016: nov]])/Table7[[#This Row],[2016: nov]]</f>
        <v>0.27380952380952384</v>
      </c>
      <c r="G24" s="1"/>
    </row>
    <row r="25" spans="1:13" x14ac:dyDescent="0.2">
      <c r="A25" s="2" t="s">
        <v>4</v>
      </c>
      <c r="B25" s="3">
        <v>109</v>
      </c>
      <c r="C25" s="3">
        <v>136</v>
      </c>
      <c r="D25" s="3">
        <v>122</v>
      </c>
      <c r="E25" s="3">
        <v>162</v>
      </c>
      <c r="F25" s="4">
        <f>(Table7[[#This Row],[2017: nov]]-Table7[[#This Row],[2016: nov]])/Table7[[#This Row],[2016: nov]]</f>
        <v>0.32786885245901637</v>
      </c>
    </row>
    <row r="26" spans="1:13" x14ac:dyDescent="0.2">
      <c r="A26" s="2" t="s">
        <v>6</v>
      </c>
      <c r="B26" s="3">
        <v>3605</v>
      </c>
      <c r="C26" s="3">
        <v>4004</v>
      </c>
      <c r="D26" s="3">
        <v>3664</v>
      </c>
      <c r="E26" s="3">
        <v>4798</v>
      </c>
      <c r="F26" s="4">
        <f>(Table7[[#This Row],[2017: nov]]-Table7[[#This Row],[2016: nov]])/Table7[[#This Row],[2016: nov]]</f>
        <v>0.30949781659388648</v>
      </c>
    </row>
    <row r="27" spans="1:13" x14ac:dyDescent="0.2">
      <c r="H27" s="1"/>
      <c r="I27" s="1"/>
      <c r="J27" s="1"/>
      <c r="K27" s="1"/>
      <c r="L27" s="1"/>
      <c r="M27" s="1"/>
    </row>
    <row r="29" spans="1:13" ht="17" x14ac:dyDescent="0.2">
      <c r="A29" s="5" t="s">
        <v>22</v>
      </c>
    </row>
    <row r="30" spans="1:13" ht="17" x14ac:dyDescent="0.2">
      <c r="A30" s="6" t="s">
        <v>23</v>
      </c>
    </row>
    <row r="32" spans="1:13" ht="17" x14ac:dyDescent="0.2">
      <c r="A32" s="5" t="s">
        <v>24</v>
      </c>
    </row>
    <row r="33" spans="1:1" ht="17" x14ac:dyDescent="0.2">
      <c r="A33" s="6" t="s">
        <v>25</v>
      </c>
    </row>
    <row r="34" spans="1:1" x14ac:dyDescent="0.2">
      <c r="A34" s="1"/>
    </row>
    <row r="35" spans="1:1" ht="17" x14ac:dyDescent="0.2">
      <c r="A35" s="5" t="s">
        <v>26</v>
      </c>
    </row>
    <row r="36" spans="1:1" ht="17" x14ac:dyDescent="0.2">
      <c r="A36" s="6" t="s">
        <v>27</v>
      </c>
    </row>
    <row r="37" spans="1:1" x14ac:dyDescent="0.2">
      <c r="A37" s="2"/>
    </row>
    <row r="38" spans="1:1" x14ac:dyDescent="0.2">
      <c r="A38" s="2"/>
    </row>
    <row r="39" spans="1:1" x14ac:dyDescent="0.2">
      <c r="A39" s="2"/>
    </row>
    <row r="49" spans="1:1" x14ac:dyDescent="0.2">
      <c r="A49" s="1"/>
    </row>
    <row r="50" spans="1:1" x14ac:dyDescent="0.2">
      <c r="A50" s="1"/>
    </row>
    <row r="51" spans="1:1" x14ac:dyDescent="0.2">
      <c r="A51" s="2"/>
    </row>
    <row r="52" spans="1:1" x14ac:dyDescent="0.2">
      <c r="A52" s="2"/>
    </row>
    <row r="53" spans="1:1" x14ac:dyDescent="0.2">
      <c r="A53" s="2"/>
    </row>
    <row r="54" spans="1:1" x14ac:dyDescent="0.2">
      <c r="A54" s="2"/>
    </row>
  </sheetData>
  <hyperlinks>
    <hyperlink ref="A11" r:id="rId1"/>
    <hyperlink ref="A9" r:id="rId2"/>
    <hyperlink ref="A10" r:id="rId3"/>
    <hyperlink ref="A12" r:id="rId4"/>
    <hyperlink ref="A18" r:id="rId5"/>
    <hyperlink ref="A16" r:id="rId6"/>
    <hyperlink ref="A17" r:id="rId7"/>
    <hyperlink ref="A19" r:id="rId8"/>
    <hyperlink ref="A26" r:id="rId9"/>
    <hyperlink ref="A23" r:id="rId10"/>
    <hyperlink ref="A25" r:id="rId11"/>
    <hyperlink ref="A24" r:id="rId12"/>
  </hyperlinks>
  <pageMargins left="0.7" right="0.7" top="0.75" bottom="0.75" header="0.3" footer="0.3"/>
  <tableParts count="3">
    <tablePart r:id="rId13"/>
    <tablePart r:id="rId14"/>
    <tablePart r:id="rId1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Lägenheter</vt:lpstr>
      <vt:lpstr>Hus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2017-12-04T14:40:59Z</dcterms:created>
  <dcterms:modified xsi:type="dcterms:W3CDTF">2017-12-06T15:41:30Z</dcterms:modified>
</cp:coreProperties>
</file>